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1"/>
  </bookViews>
  <sheets>
    <sheet name="Comp" sheetId="8" r:id="rId1"/>
    <sheet name="DNIT" sheetId="6" r:id="rId2"/>
    <sheet name="GAB" sheetId="4" r:id="rId3"/>
    <sheet name="Ann.A" sheetId="1" r:id="rId4"/>
    <sheet name="Ann.B" sheetId="2" r:id="rId5"/>
    <sheet name="per test" sheetId="3" r:id="rId6"/>
  </sheets>
  <definedNames>
    <definedName name="_xlnm.Print_Area" localSheetId="3">Ann.A!$A$1:$G$16</definedName>
    <definedName name="_xlnm.Print_Area" localSheetId="4">Ann.B!$A$1:$G$45</definedName>
    <definedName name="_xlnm.Print_Area" localSheetId="0">Comp!$A$1:$R$11</definedName>
    <definedName name="_xlnm.Print_Area" localSheetId="1">DNIT!$A$1:$G$47</definedName>
    <definedName name="_xlnm.Print_Area" localSheetId="2">GAB!$A$1:$F$27</definedName>
    <definedName name="_xlnm.Print_Titles" localSheetId="0">Comp!$5:$5</definedName>
    <definedName name="_xlnm.Print_Titles" localSheetId="1">DNIT!#REF!</definedName>
  </definedNames>
  <calcPr calcId="124519"/>
</workbook>
</file>

<file path=xl/calcChain.xml><?xml version="1.0" encoding="utf-8"?>
<calcChain xmlns="http://schemas.openxmlformats.org/spreadsheetml/2006/main">
  <c r="E7" i="4"/>
  <c r="F9" i="8"/>
  <c r="H9"/>
  <c r="J9"/>
  <c r="L9"/>
  <c r="N9"/>
  <c r="P9"/>
  <c r="F10"/>
  <c r="H10"/>
  <c r="J10"/>
  <c r="L10"/>
  <c r="N10"/>
  <c r="P10"/>
  <c r="E8" i="4" l="1"/>
  <c r="E9" s="1"/>
  <c r="E10" s="1"/>
  <c r="P11" i="8"/>
  <c r="L11"/>
  <c r="H11"/>
  <c r="N11"/>
  <c r="J11"/>
  <c r="F11"/>
  <c r="E11" i="4" l="1"/>
  <c r="F7"/>
  <c r="D7"/>
  <c r="G8" i="1"/>
  <c r="G4" i="2"/>
  <c r="G7" i="1"/>
  <c r="G6"/>
  <c r="E12" i="4" l="1"/>
  <c r="E13" s="1"/>
  <c r="D8"/>
  <c r="D9" s="1"/>
  <c r="D10" s="1"/>
  <c r="F8"/>
  <c r="F9" s="1"/>
  <c r="F10" s="1"/>
  <c r="G9" i="1"/>
  <c r="D11" i="4" l="1"/>
  <c r="F11"/>
  <c r="D12" l="1"/>
  <c r="D13" s="1"/>
  <c r="F12"/>
  <c r="F13" s="1"/>
</calcChain>
</file>

<file path=xl/sharedStrings.xml><?xml version="1.0" encoding="utf-8"?>
<sst xmlns="http://schemas.openxmlformats.org/spreadsheetml/2006/main" count="261" uniqueCount="163">
  <si>
    <t>ABSTRACT OF COST</t>
  </si>
  <si>
    <t>Name of work: - A/R &amp; M/O Water Testing Laboratory at I&amp;PH Division Sundernagar in Tehsil Sundernagar District Mandi (H.P.)</t>
  </si>
  <si>
    <t>Sr.No.</t>
  </si>
  <si>
    <t>Sub Head &amp; Item of Work</t>
  </si>
  <si>
    <t>Qty.</t>
  </si>
  <si>
    <t>Rate</t>
  </si>
  <si>
    <t>Unit</t>
  </si>
  <si>
    <t>Amount</t>
  </si>
  <si>
    <t>Labour</t>
  </si>
  <si>
    <t>Total</t>
  </si>
  <si>
    <t xml:space="preserve"> </t>
  </si>
  <si>
    <t>days</t>
  </si>
  <si>
    <t>Repair and Miscellaneous items</t>
  </si>
  <si>
    <t>LS</t>
  </si>
  <si>
    <t>(i) Assistant Chemist for 12 months</t>
  </si>
  <si>
    <t>(ii) Lab Assistant for 12 months</t>
  </si>
  <si>
    <t>Assistant Engineer</t>
  </si>
  <si>
    <t>Executive Engineer</t>
  </si>
  <si>
    <t>I&amp;PH Division</t>
  </si>
  <si>
    <t>Sundernagar</t>
  </si>
  <si>
    <t>I&amp;PH Sub Division</t>
  </si>
  <si>
    <t>As per Annexure "A"</t>
  </si>
  <si>
    <t>As per Annexure "B"</t>
  </si>
  <si>
    <t>G.Total</t>
  </si>
  <si>
    <t>Description of item</t>
  </si>
  <si>
    <t>ltr.</t>
  </si>
  <si>
    <t>500 ml</t>
  </si>
  <si>
    <t>Ammonia Buffer sol</t>
  </si>
  <si>
    <t xml:space="preserve"> ltrs.</t>
  </si>
  <si>
    <t>Per ltr.</t>
  </si>
  <si>
    <t>500 gm</t>
  </si>
  <si>
    <t>100 gm</t>
  </si>
  <si>
    <t>Cobaltous Chlorinde</t>
  </si>
  <si>
    <t>gm</t>
  </si>
  <si>
    <t>ml</t>
  </si>
  <si>
    <t>Conc. Sulphuric acid</t>
  </si>
  <si>
    <t>25 gm</t>
  </si>
  <si>
    <t>Hydrazine Sulphate</t>
  </si>
  <si>
    <t>Hemamethyletetramine</t>
  </si>
  <si>
    <t>Methyl Orange Indicator</t>
  </si>
  <si>
    <t>125 ml</t>
  </si>
  <si>
    <t>Methyl red Indicator</t>
  </si>
  <si>
    <t>Murexide Indicator</t>
  </si>
  <si>
    <t xml:space="preserve"> gm</t>
  </si>
  <si>
    <t>5 gm</t>
  </si>
  <si>
    <t>O-Tolidine</t>
  </si>
  <si>
    <t>Pottassium Chloroplatinate</t>
  </si>
  <si>
    <t>1 gm</t>
  </si>
  <si>
    <t>Pottassium Chromate</t>
  </si>
  <si>
    <t>Phenolphthalein</t>
  </si>
  <si>
    <t>Sodim Carbonate</t>
  </si>
  <si>
    <t>Sliver Nitrate</t>
  </si>
  <si>
    <t>10 gm</t>
  </si>
  <si>
    <t>Sodium Sluphide</t>
  </si>
  <si>
    <t>Sodium Hydroxide</t>
  </si>
  <si>
    <t>500gm</t>
  </si>
  <si>
    <t>4 pH Buffer solution</t>
  </si>
  <si>
    <t>500 ml.</t>
  </si>
  <si>
    <t>7 pH Buffer Solution</t>
  </si>
  <si>
    <t>9.2 pH Buffer Soluotion</t>
  </si>
  <si>
    <t>Name of work:- A/R&amp;M/O Water Testing Laboratory at I&amp;PH Division Sundernagar</t>
  </si>
  <si>
    <t xml:space="preserve">                                                           Assistant Engineer</t>
  </si>
  <si>
    <t xml:space="preserve">                                                           I&amp;PH Sub Division</t>
  </si>
  <si>
    <t xml:space="preserve">                                                           Sundernagar</t>
  </si>
  <si>
    <t>Annexure "B"</t>
  </si>
  <si>
    <t>ANNEXURE "A"</t>
  </si>
  <si>
    <t>GENERAL ABSTRACT OF COST</t>
  </si>
  <si>
    <t>SPECIAL TERMS AND CONDITIONS</t>
  </si>
  <si>
    <t>In order to give true picture of water tests and considering the importance of drinking water quality, the Contractor / Firm is expected to do entire job very carefully.</t>
  </si>
  <si>
    <t>The person employed by the Firm shall be his establishment only and DWSM/ Department shall not be bound to regularize their services.</t>
  </si>
  <si>
    <t>The candidate to be deployed should be free from any kind of communicable disease and before joining the candidate shall submit the Certificate of Medical fitness issued by the Authorized Medical Attendant / Medical Officer.</t>
  </si>
  <si>
    <t>The Contractor / Firm shall be responsible for payment of minimum wages &amp; monthly payments.</t>
  </si>
  <si>
    <t>During working hours proper dress code shall be maintained in the laboratory. The lab staff shall attach batch / identity cards displaying the name &amp; designation.</t>
  </si>
  <si>
    <t>The Contractor/ Firm shall be responsible for proper handling of Lab equipments, reagents &amp; chemicals etc.</t>
  </si>
  <si>
    <t>The Contractor / Firm shall be responsible for any accident/ losses caused due to negligence &amp; a First Aid Box shall also be provided by the Contractor / Firm in the laboratory</t>
  </si>
  <si>
    <t>The Chemicals to be used for water quality testing should be of Laboratory Reagent (LR) or Analytical Reagent (AR) grade. Contractor / Firm shall keep the inventory of all the used material and chemicals . The inventory shall be maintained in registers.</t>
  </si>
  <si>
    <t>The Contractor / Firm shall keep the proper record of all tested water sample and shall submit the consolidated report to the Assistant Engineer. In -charge of the laboratory monthly. The firm shall also bring to the notice of the Engineer-in-charge the details of failed samples daily.</t>
  </si>
  <si>
    <t>The Contractor / Firm shall report and suggest the measures to be taken for the disinfection of the water, as found anything unhygienic for human consumption.</t>
  </si>
  <si>
    <t>The inventory of all the glass ware shall be maintained by the Contractor / Firm.</t>
  </si>
  <si>
    <t>The Electricity charges will be borne by the department.</t>
  </si>
  <si>
    <t>The payment shall be made on Quarterly basis in equal installments.</t>
  </si>
  <si>
    <t>Each source shall be tested twice a year i.e. pre monsoon and post monsoon for bacteriological analysis and once a year for chemical analysis. If any, shortcoming is noticed in above mentioned schedule by the contractor / firm, it should be brought to the notice of concerned Executive Engineer .</t>
  </si>
  <si>
    <t>The contractor / Firm shall be responsible for cleaning of Laboratory during working hours.</t>
  </si>
  <si>
    <t>The contractor / firm shall keep the lab operational on all working days. If any person from lab staff goes on leave the alternate staff shall be provided in lab by the contractor / firm for the respective job. Even then if it remains non-operational a penalty of Rs 500/- per day shall be levied .</t>
  </si>
  <si>
    <t>The firm shall hand over the laboratory including all equipments, glass wares, chemicals, reagents to the department after expiry of the contract in good conditions.</t>
  </si>
  <si>
    <t>Disposal of all the waste generated in the lab and washing of glassware, breakage &amp; discard materials will be done by the firm at their own cost at appropriate place marked in the area and as per the standard procedure for waste water disposal.</t>
  </si>
  <si>
    <t>Online entry of the samples tested on a particular day shall be made within next 24 hours on the format available on web side i.e. www.indiawater.gov.in after getting the test report signed from either consultant ( chemist ) or concerned JE incharge or concerned AE incharge of the laboratory.</t>
  </si>
  <si>
    <t>Sundernagar.</t>
  </si>
  <si>
    <t>(iii) Data entry operator for 12 months</t>
  </si>
  <si>
    <t>Per day</t>
  </si>
  <si>
    <t>Tests</t>
  </si>
  <si>
    <t>Per test</t>
  </si>
  <si>
    <t>Nitrate Kit Article No. 1.01842.0001</t>
  </si>
  <si>
    <t>Sulphate Kit Article No. 1.01812.0001</t>
  </si>
  <si>
    <t xml:space="preserve">The Contractor /Firm bidding for the job must have previous experience of Operation and maintenance of the water testing laboratory  </t>
  </si>
  <si>
    <t>The Contractor / Firm shall follow relevant BIS codes and NRDWP  for the testing of water samples for Physical. Chemical and Bacteriological tests in all respect.</t>
  </si>
  <si>
    <t>All sample collecting material including those which are to be returned and reused should be fit for sampling. Cleaning and sterilization of sample collecting material shall be as per standard procedure and shall be done by the contractor/firm.</t>
  </si>
  <si>
    <t>All the water sample reached in the lab have to be tested Minimum 3000 samples out of which minimum 2/3rd i.e. 2000 sample shall be for Bacteriological analysis &amp;1000 samples for chemical analysis have to be tested in a year and monthly report alongwith photocopy of register shall be submitted through Assistant Engineer to Divisional office.</t>
  </si>
  <si>
    <t>If more than 3000 samples are tested in the lab the Contractor / Firm shall be paid extra for excess sample at the approved rate . A penalty of double the rate awarded shall be levied if samples are not tested inspite of its receipt in lab.</t>
  </si>
  <si>
    <t>The contractor/firm shall procure all the chemicals monthly/quarterly basis and get this checked by entering it into chemical inventory register from the Junior Engineer. The consumption of all this chemicals will be entered and monitored through this register. The register shall always be available for checking.</t>
  </si>
  <si>
    <t>tests</t>
  </si>
  <si>
    <t>(b) Bacteriological Test  (2000 samples per year):- (1)   Total coliforms (2)   E coli / Thermo tolerant Coliforms : Test if total Coliforms are present</t>
  </si>
  <si>
    <t xml:space="preserve">Lab Chemical  </t>
  </si>
  <si>
    <t>Sudnernagar</t>
  </si>
  <si>
    <t>Repair and miscellaneous</t>
  </si>
  <si>
    <r>
      <t>The necessary materials and chemicals required for the testing of samples shall be provided by the Contractor / Firm  chemicals used for testing Nitrate, Fluroide, Iron ,Manganese and sulphate which are to be tested with Merck colorimeter  (</t>
    </r>
    <r>
      <rPr>
        <b/>
        <sz val="10"/>
        <color theme="1"/>
        <rFont val="Arial"/>
        <family val="2"/>
      </rPr>
      <t>Model :-  Spectroquant Colorimeter Move 100</t>
    </r>
    <r>
      <rPr>
        <sz val="10"/>
        <color theme="1"/>
        <rFont val="Arial"/>
        <family val="2"/>
      </rPr>
      <t>)  will also  be provided  by the contractor/firm, so the contractor/firm is required to submit the rates accordingly.</t>
    </r>
  </si>
  <si>
    <t>The Contractor / Firm shall be panelized for any breakage of glassware in the lab or he shall replace the same with new one  and decision of the Engineer-in-Charge shall be final in this regard. Minor repair of the equipments shall be done by the contractor.</t>
  </si>
  <si>
    <t>The Contractor /Firm shall have to employ qualified and well experienced Chemist / Assistant Chemist . The desirable qualification for laboratory staff shall be as per Uniform Drinking Water Quality Monitoring Protocol 2013 i.e. Assistant Chemist - Graduation in Science with Chemistry Lab. Assistant :- +2 science/Diploma in Laboratory and Data Entry Operator +2 with knowledge of Basic Computer Application and Internet</t>
  </si>
  <si>
    <t>Name of work:- Annual repair and maintenance of Water testing Laboratory at Sundernagar in Tehsil Sundernagar Distt, Mandi HP (SH: - Running, operation and maintenance of water testing Laboratory at Sundernagar for Two years).</t>
  </si>
  <si>
    <t>COMPARATIVE STATEMENT</t>
  </si>
  <si>
    <t>Rates quoted by various contractors.</t>
  </si>
  <si>
    <t>Sh. Mahender Kumar Contr. V&amp;PO Kalahod Tehsil S/nagar</t>
  </si>
  <si>
    <t>Rate as per justification</t>
  </si>
  <si>
    <t>Sr. No.</t>
  </si>
  <si>
    <t>Description</t>
  </si>
  <si>
    <r>
      <t xml:space="preserve">Operation, Running and maintenance of Sub Divisional water sample testing laboratory at </t>
    </r>
    <r>
      <rPr>
        <b/>
        <sz val="8"/>
        <color rgb="FF000000"/>
        <rFont val="Arial"/>
        <family val="2"/>
      </rPr>
      <t>SUNDERNAGAR</t>
    </r>
    <r>
      <rPr>
        <sz val="8"/>
        <color rgb="FF000000"/>
        <rFont val="Arial"/>
        <family val="2"/>
      </rPr>
      <t xml:space="preserve"> for  two years by providing skilled / unskilled operating staff and good quality materials  such as chemicals, regents etc as required for testing of water sample for Physical, Chemical and Bacteriological tests complete process in all respect i.e. uploading of test results on web site regularly as per the direction and satisfaction of Engineer-in-Charge </t>
    </r>
  </si>
  <si>
    <t>(a) Physical &amp; Chemical Test for all 17 Parameter (1000 samples per year) (i) Temperature (ii) Colour (iii) Odour (iv) Taste (v) Turbidity (vi) pH (vii) TDS/ Elect Conductivity (viii) Total Alkalinity (ix) Chloride (x) Fluoride (xi) Nitrate (xii) Sulphate (xiii) Iron (xiv) Manganese (xv) Total Hardness ( xvi) Total Arsenic (xvii) Free residual Chlorine.  Note:- Fluoride, Nitrate, Sulphate and Iron tests are to be done with Merck colorimeter:- Model No. Spectroquant Move 100  chemicals for which  are also to be provided by the contractor/firm.</t>
  </si>
  <si>
    <t>Sh. Jitender Kumar Contr. V&amp;PO Chambi Tehsil S/nagar</t>
  </si>
  <si>
    <t>Sh. Daleep Thakur Contr. Village Ropa PO Bhojpur Tehsil Sunderngar</t>
  </si>
  <si>
    <t>Sh. Bal Chand Contr. Village Jaral PO Jugahan Tehsil S/nagar</t>
  </si>
  <si>
    <t>M/S Civil Engg. and Consultants 687 Sector-8 Panchkula</t>
  </si>
  <si>
    <t>Sh. Ravi Thakur Contr. Village Naulakha PO Kanaid Tehsil S/nagar</t>
  </si>
  <si>
    <t>tests of sample</t>
  </si>
  <si>
    <t>Chemical for Bacteriological parameters</t>
  </si>
  <si>
    <t>Iron Kit Article No. 1.14761.002</t>
  </si>
  <si>
    <t>250 Tests</t>
  </si>
  <si>
    <t>Fluoride Kit Article No. 1.00822.0250</t>
  </si>
  <si>
    <t>100 Tests</t>
  </si>
  <si>
    <t>Mac Conkey Broth</t>
  </si>
  <si>
    <t>E-Coli Broth</t>
  </si>
  <si>
    <t>Cost of 1000 physical and chemical tests</t>
  </si>
  <si>
    <t>Cost of 2000 Bacteriological tests</t>
  </si>
  <si>
    <t>Total cost of chemical</t>
  </si>
  <si>
    <t>Add 1% labour cess</t>
  </si>
  <si>
    <t>Add 10% C.P &amp; 5 % O.H charges</t>
  </si>
  <si>
    <t>EDTA Dipotassium salt 98%</t>
  </si>
  <si>
    <t>Erichrome Black T Powder</t>
  </si>
  <si>
    <t>Conc. Hydrocloric acid</t>
  </si>
  <si>
    <t>Kg</t>
  </si>
  <si>
    <t>Cost for 1000 physical and chemical tests=671756/-</t>
  </si>
  <si>
    <t>Name of work: - A/R &amp; M/O Water Testing Laboratory at I&amp;PH Division Sundernagar in Tehsil Sundernagar District Mandi (H.P.) for three years.</t>
  </si>
  <si>
    <t>Cost per test/sample</t>
  </si>
  <si>
    <t xml:space="preserve">1000 samples physical, chemical tests </t>
  </si>
  <si>
    <t xml:space="preserve">2000 samples bacteriological tests </t>
  </si>
  <si>
    <t>3000 samples (1000 physical, chemical and 2000 bacteriological)</t>
  </si>
  <si>
    <t>Add 12% GST</t>
  </si>
  <si>
    <r>
      <t xml:space="preserve">Total cost of 3000 samples (1000 physical, chemical and 2000 bacteriological) in </t>
    </r>
    <r>
      <rPr>
        <b/>
        <sz val="12"/>
        <color theme="1"/>
        <rFont val="Arial"/>
        <family val="2"/>
      </rPr>
      <t>one year = 748690</t>
    </r>
  </si>
  <si>
    <t>Therefore cost for 1 physical and chemical test=287388/1000=287.4/-</t>
  </si>
  <si>
    <t>Say 287/- only</t>
  </si>
  <si>
    <t>Cost for 2000 bacteriological tests=461301/-</t>
  </si>
  <si>
    <t>Therefore cost for 1 bacteriological test=461301/2000=230.65/-</t>
  </si>
  <si>
    <t>Say 231/- only</t>
  </si>
  <si>
    <t>Cost for 1000 Physical Chemical tests=287388/-</t>
  </si>
  <si>
    <r>
      <t xml:space="preserve">Operation, Running and maintenance of Sub Divisional water sample testing laboratory at </t>
    </r>
    <r>
      <rPr>
        <b/>
        <sz val="10"/>
        <color rgb="FF000000"/>
        <rFont val="Arial"/>
        <family val="2"/>
      </rPr>
      <t>SUNDERNAGAR</t>
    </r>
    <r>
      <rPr>
        <sz val="10"/>
        <color rgb="FF000000"/>
        <rFont val="Arial"/>
        <family val="2"/>
      </rPr>
      <t xml:space="preserve"> for  one year by providing skilled / unskilled operating staff and good quality materials  such as chemicals, regents etc as required for testing of water sample for Physical, Chemical and Bacteriological tests complete process in all respect i.e. uploading of test results on web site regularly as per the direction and satisfaction of Engineer-in-Charge </t>
    </r>
  </si>
  <si>
    <t>Earnest money Rs.11,240/-</t>
  </si>
  <si>
    <t>Name of work:- Annual repair and maintenance of Water testing Laboratory at Sundernagar in Tehsil Sundernagar Distt, Mandi HP (SH: - Running, operation and maintenance of water testing Laboratory at Sundernagar for one year).</t>
  </si>
  <si>
    <t>Time:- one year</t>
  </si>
  <si>
    <t>Before award of work, the Name, Qualification details, correspondence address, complete resume of the engaged persons along with self attested photocopies ( also originals to be returned ) of qualification documents certificates from recognized institute shall be submitted to department.</t>
  </si>
  <si>
    <t>Estimated cost Rs.5,61,550/-</t>
  </si>
  <si>
    <t>The period of contract will be for one year beginning after 15 days from the date of award.</t>
  </si>
  <si>
    <t>If less sample are received in the laboratory, only the cost of chemical used for that much samples will be deducted (physical, chemical tests @ 89/- per test and bacteriological @ 46/- test)</t>
  </si>
  <si>
    <t>(a) Physical &amp; Chemical Test for all 17 Parameter (1000 samples per year) (i) Temperature (ii) Colour (iii) Odour (iv) Taste (v) Turbidity (vi) pH (vii) TDS/ Elect Conductivity (viii) Total Alkalinity (ix) Chloride (x) Fluoride (xi) Nitrate (xii) Sulphate (xiii) Iron (xiv) Total Hardness (xv) Free residual Chlorine.(xvi) Manganese (xvii) Total Arsenic  Note:- 250 tests  of Fluoride, Nitrate, Sulphate and Iron tests are to be done with Merck colorimeter:- Model No. Spectroquant Move 100  chemicals for which  are also to be provided by the contractor/firm.</t>
  </si>
  <si>
    <t>SCHEDULE OE QUANTITY</t>
  </si>
</sst>
</file>

<file path=xl/styles.xml><?xml version="1.0" encoding="utf-8"?>
<styleSheet xmlns="http://schemas.openxmlformats.org/spreadsheetml/2006/main">
  <fonts count="14">
    <font>
      <sz val="11"/>
      <color theme="1"/>
      <name val="Calibri"/>
      <family val="2"/>
      <scheme val="minor"/>
    </font>
    <font>
      <b/>
      <sz val="12"/>
      <color theme="1"/>
      <name val="Arial"/>
      <family val="2"/>
    </font>
    <font>
      <sz val="12"/>
      <color theme="1"/>
      <name val="Arial"/>
      <family val="2"/>
    </font>
    <font>
      <b/>
      <sz val="14"/>
      <color theme="1"/>
      <name val="Arial"/>
      <family val="2"/>
    </font>
    <font>
      <sz val="11"/>
      <color theme="1"/>
      <name val="Arial"/>
      <family val="2"/>
    </font>
    <font>
      <b/>
      <sz val="11"/>
      <color theme="1"/>
      <name val="Arial"/>
      <family val="2"/>
    </font>
    <font>
      <sz val="10"/>
      <color theme="1"/>
      <name val="Arial"/>
      <family val="2"/>
    </font>
    <font>
      <b/>
      <sz val="10"/>
      <color theme="1"/>
      <name val="Arial"/>
      <family val="2"/>
    </font>
    <font>
      <sz val="10"/>
      <color rgb="FF000000"/>
      <name val="Arial"/>
      <family val="2"/>
    </font>
    <font>
      <b/>
      <sz val="10"/>
      <color rgb="FF000000"/>
      <name val="Arial"/>
      <family val="2"/>
    </font>
    <font>
      <sz val="10"/>
      <name val="Arial"/>
      <family val="2"/>
    </font>
    <font>
      <sz val="8"/>
      <color rgb="FF000000"/>
      <name val="Arial"/>
      <family val="2"/>
    </font>
    <font>
      <b/>
      <sz val="8"/>
      <color rgb="FF000000"/>
      <name val="Arial"/>
      <family val="2"/>
    </font>
    <font>
      <b/>
      <sz val="14"/>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4">
    <xf numFmtId="0" fontId="0" fillId="0" borderId="0" xfId="0"/>
    <xf numFmtId="0" fontId="2" fillId="0" borderId="0" xfId="0" applyFont="1"/>
    <xf numFmtId="0" fontId="1" fillId="0" borderId="0" xfId="0" applyFont="1"/>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vertical="top" wrapText="1"/>
    </xf>
    <xf numFmtId="2" fontId="2" fillId="0" borderId="0" xfId="0" applyNumberFormat="1" applyFont="1" applyAlignment="1">
      <alignment horizontal="right" vertical="top" wrapText="1"/>
    </xf>
    <xf numFmtId="0" fontId="2" fillId="0" borderId="0" xfId="0" applyFont="1" applyAlignment="1">
      <alignment horizontal="right" vertical="top" wrapText="1"/>
    </xf>
    <xf numFmtId="0" fontId="1" fillId="0" borderId="0" xfId="0" applyFont="1" applyAlignment="1">
      <alignment horizontal="center" vertical="top" wrapText="1"/>
    </xf>
    <xf numFmtId="2" fontId="1" fillId="0" borderId="0" xfId="0" applyNumberFormat="1" applyFont="1" applyAlignment="1">
      <alignment horizontal="right" vertical="top" wrapText="1"/>
    </xf>
    <xf numFmtId="0" fontId="3" fillId="0" borderId="1" xfId="0" applyFont="1" applyBorder="1" applyAlignment="1">
      <alignment horizontal="right" vertical="top" wrapText="1"/>
    </xf>
    <xf numFmtId="2" fontId="3" fillId="0" borderId="1" xfId="0" applyNumberFormat="1" applyFont="1" applyBorder="1" applyAlignment="1">
      <alignment horizontal="right" vertical="top" wrapText="1"/>
    </xf>
    <xf numFmtId="0" fontId="3" fillId="0" borderId="0" xfId="0" applyFont="1" applyBorder="1" applyAlignment="1">
      <alignment horizontal="right" vertical="top" wrapText="1"/>
    </xf>
    <xf numFmtId="2" fontId="3" fillId="0" borderId="0" xfId="0" applyNumberFormat="1" applyFont="1" applyBorder="1" applyAlignment="1">
      <alignment horizontal="right" vertical="top" wrapText="1"/>
    </xf>
    <xf numFmtId="0" fontId="1" fillId="0" borderId="1" xfId="0" applyFont="1" applyBorder="1"/>
    <xf numFmtId="0" fontId="2" fillId="0" borderId="1" xfId="0" applyFont="1" applyBorder="1"/>
    <xf numFmtId="0" fontId="2" fillId="0" borderId="0" xfId="0" applyFont="1" applyAlignment="1">
      <alignment horizontal="center" vertical="top" wrapText="1"/>
    </xf>
    <xf numFmtId="0" fontId="3" fillId="0" borderId="0" xfId="0" applyFont="1" applyAlignment="1">
      <alignment horizontal="right"/>
    </xf>
    <xf numFmtId="0" fontId="4" fillId="0" borderId="0" xfId="0" applyFont="1"/>
    <xf numFmtId="0" fontId="4" fillId="0" borderId="1" xfId="0" applyFont="1" applyBorder="1" applyAlignment="1">
      <alignment vertical="top" wrapText="1"/>
    </xf>
    <xf numFmtId="0" fontId="4" fillId="0" borderId="0" xfId="0" applyFont="1" applyAlignment="1">
      <alignment horizontal="center" vertical="top" wrapText="1"/>
    </xf>
    <xf numFmtId="0" fontId="4" fillId="0" borderId="0" xfId="0" applyFont="1" applyAlignment="1">
      <alignment vertical="top" wrapText="1"/>
    </xf>
    <xf numFmtId="2" fontId="4" fillId="0" borderId="0" xfId="0" applyNumberFormat="1" applyFont="1" applyAlignment="1">
      <alignment vertical="top" wrapText="1"/>
    </xf>
    <xf numFmtId="0" fontId="5" fillId="0" borderId="1" xfId="0" applyFont="1" applyBorder="1" applyAlignment="1">
      <alignment vertical="top" wrapText="1"/>
    </xf>
    <xf numFmtId="0" fontId="5" fillId="0" borderId="0" xfId="0" applyFont="1" applyAlignment="1">
      <alignment vertical="top" wrapText="1"/>
    </xf>
    <xf numFmtId="0" fontId="5" fillId="0" borderId="0" xfId="0" applyFont="1"/>
    <xf numFmtId="0" fontId="6" fillId="0" borderId="0" xfId="0" applyFont="1" applyBorder="1"/>
    <xf numFmtId="0" fontId="7" fillId="0" borderId="0" xfId="0" applyFont="1" applyBorder="1"/>
    <xf numFmtId="0" fontId="6" fillId="0" borderId="0" xfId="0" applyFont="1" applyBorder="1" applyAlignment="1">
      <alignment vertical="top" wrapText="1"/>
    </xf>
    <xf numFmtId="0" fontId="8" fillId="0" borderId="0" xfId="0" applyFont="1" applyBorder="1" applyAlignment="1">
      <alignment horizontal="center" vertical="top" wrapText="1"/>
    </xf>
    <xf numFmtId="0" fontId="8" fillId="0" borderId="0" xfId="0" applyFont="1" applyBorder="1" applyAlignment="1">
      <alignment horizontal="justify" vertical="top" wrapText="1"/>
    </xf>
    <xf numFmtId="2" fontId="6" fillId="0" borderId="0" xfId="0" applyNumberFormat="1" applyFont="1" applyBorder="1" applyAlignment="1">
      <alignment vertical="top" wrapText="1"/>
    </xf>
    <xf numFmtId="0" fontId="6" fillId="0" borderId="0" xfId="0" applyFont="1" applyBorder="1" applyAlignment="1">
      <alignment horizontal="center" vertical="top" wrapText="1"/>
    </xf>
    <xf numFmtId="0" fontId="7" fillId="0" borderId="0" xfId="0" applyFont="1" applyBorder="1" applyAlignment="1">
      <alignment vertical="top" wrapText="1"/>
    </xf>
    <xf numFmtId="0" fontId="6" fillId="0" borderId="0" xfId="0" applyFont="1" applyBorder="1" applyAlignment="1">
      <alignment horizontal="right" vertical="top" wrapText="1"/>
    </xf>
    <xf numFmtId="0" fontId="6" fillId="0" borderId="1" xfId="0" applyFont="1" applyBorder="1" applyAlignment="1">
      <alignment vertical="top" wrapText="1"/>
    </xf>
    <xf numFmtId="0" fontId="7" fillId="0" borderId="1" xfId="0" applyFont="1" applyBorder="1" applyAlignment="1">
      <alignment horizontal="right" vertical="top" wrapText="1"/>
    </xf>
    <xf numFmtId="0" fontId="5" fillId="0" borderId="0" xfId="0" applyFont="1" applyBorder="1" applyAlignment="1">
      <alignment vertical="top" wrapText="1"/>
    </xf>
    <xf numFmtId="0" fontId="5" fillId="0" borderId="0" xfId="0" applyFont="1" applyAlignment="1">
      <alignment horizontal="center" vertical="top" wrapText="1"/>
    </xf>
    <xf numFmtId="2" fontId="5" fillId="0" borderId="0" xfId="0" applyNumberFormat="1" applyFont="1" applyAlignment="1">
      <alignment vertical="top" wrapText="1"/>
    </xf>
    <xf numFmtId="0" fontId="2" fillId="0" borderId="1" xfId="0" applyFont="1" applyBorder="1" applyAlignment="1">
      <alignment horizontal="center" vertical="top" wrapText="1"/>
    </xf>
    <xf numFmtId="0" fontId="2" fillId="0" borderId="1" xfId="0" applyFont="1" applyBorder="1" applyAlignment="1">
      <alignment horizontal="left" vertical="top" wrapText="1"/>
    </xf>
    <xf numFmtId="0" fontId="2" fillId="0" borderId="0" xfId="0" applyFont="1" applyBorder="1" applyAlignment="1">
      <alignment horizontal="center" vertical="top" wrapText="1"/>
    </xf>
    <xf numFmtId="0" fontId="1" fillId="0" borderId="1" xfId="0" applyFont="1" applyBorder="1" applyAlignment="1">
      <alignment horizontal="right" vertical="top" wrapText="1"/>
    </xf>
    <xf numFmtId="2" fontId="1" fillId="0" borderId="1" xfId="0" applyNumberFormat="1" applyFont="1" applyBorder="1" applyAlignment="1">
      <alignment horizontal="center" vertical="top" wrapText="1"/>
    </xf>
    <xf numFmtId="0" fontId="2" fillId="0" borderId="0" xfId="0" applyFont="1" applyAlignment="1"/>
    <xf numFmtId="0" fontId="7" fillId="0" borderId="0" xfId="0" applyFont="1" applyBorder="1" applyAlignment="1">
      <alignment horizontal="center"/>
    </xf>
    <xf numFmtId="2" fontId="7" fillId="0" borderId="1" xfId="0" applyNumberFormat="1" applyFont="1" applyBorder="1"/>
    <xf numFmtId="0" fontId="8" fillId="0" borderId="1" xfId="0" applyFont="1" applyBorder="1" applyAlignment="1">
      <alignment horizontal="center" vertical="top" wrapText="1"/>
    </xf>
    <xf numFmtId="0" fontId="6" fillId="0" borderId="1" xfId="0" applyFont="1" applyBorder="1"/>
    <xf numFmtId="0" fontId="10" fillId="0" borderId="1" xfId="0" applyFont="1" applyBorder="1" applyAlignment="1"/>
    <xf numFmtId="0" fontId="10" fillId="0" borderId="1" xfId="0" applyFont="1" applyBorder="1" applyAlignment="1">
      <alignment horizontal="center"/>
    </xf>
    <xf numFmtId="0" fontId="10" fillId="0" borderId="1" xfId="0" applyFont="1" applyBorder="1" applyAlignment="1">
      <alignment horizontal="right"/>
    </xf>
    <xf numFmtId="0" fontId="10" fillId="0" borderId="1" xfId="0" applyFont="1" applyBorder="1"/>
    <xf numFmtId="2" fontId="10" fillId="0" borderId="1" xfId="0" applyNumberFormat="1" applyFont="1" applyBorder="1" applyAlignment="1">
      <alignment vertical="top" wrapText="1"/>
    </xf>
    <xf numFmtId="1" fontId="10" fillId="0" borderId="1" xfId="0" applyNumberFormat="1" applyFont="1" applyBorder="1" applyAlignment="1">
      <alignment vertical="top" wrapText="1"/>
    </xf>
    <xf numFmtId="0" fontId="11" fillId="0" borderId="1" xfId="0" applyFont="1" applyBorder="1" applyAlignment="1">
      <alignment horizontal="justify" vertical="top" wrapText="1"/>
    </xf>
    <xf numFmtId="0" fontId="6" fillId="0" borderId="1" xfId="0" applyFont="1" applyBorder="1" applyAlignment="1">
      <alignment horizontal="center" vertical="top" wrapText="1"/>
    </xf>
    <xf numFmtId="0" fontId="7" fillId="0" borderId="1" xfId="0" applyFont="1" applyBorder="1" applyAlignment="1">
      <alignment vertical="top" wrapText="1"/>
    </xf>
    <xf numFmtId="1" fontId="6" fillId="0" borderId="1" xfId="0" applyNumberFormat="1" applyFont="1" applyBorder="1"/>
    <xf numFmtId="0" fontId="1" fillId="0" borderId="0" xfId="0" applyFont="1" applyBorder="1" applyAlignment="1">
      <alignment horizontal="right" vertical="top" wrapText="1"/>
    </xf>
    <xf numFmtId="2" fontId="1" fillId="0" borderId="0" xfId="0" applyNumberFormat="1" applyFont="1" applyBorder="1" applyAlignment="1">
      <alignment horizontal="center" vertical="top" wrapText="1"/>
    </xf>
    <xf numFmtId="0" fontId="2" fillId="0" borderId="0" xfId="0" applyFont="1" applyAlignment="1">
      <alignment horizontal="left"/>
    </xf>
    <xf numFmtId="0" fontId="2" fillId="0" borderId="0" xfId="0" applyFont="1" applyAlignment="1">
      <alignment vertical="top" wrapText="1"/>
    </xf>
    <xf numFmtId="0" fontId="13" fillId="0" borderId="0" xfId="0" applyFont="1"/>
    <xf numFmtId="0" fontId="7" fillId="0" borderId="0" xfId="0" applyFont="1" applyBorder="1" applyAlignment="1">
      <alignment horizontal="center"/>
    </xf>
    <xf numFmtId="0" fontId="6" fillId="0" borderId="0" xfId="0" applyFont="1" applyBorder="1" applyAlignment="1">
      <alignment horizontal="justify" vertical="top" wrapText="1"/>
    </xf>
    <xf numFmtId="0" fontId="10" fillId="0" borderId="1" xfId="0" applyFont="1" applyBorder="1" applyAlignment="1">
      <alignment vertical="top" wrapText="1"/>
    </xf>
    <xf numFmtId="2" fontId="10" fillId="0" borderId="1" xfId="0" applyNumberFormat="1" applyFont="1" applyBorder="1" applyAlignment="1">
      <alignment horizontal="center" vertical="top" wrapText="1"/>
    </xf>
    <xf numFmtId="0" fontId="6" fillId="0" borderId="2" xfId="0" applyFont="1" applyBorder="1" applyAlignment="1">
      <alignment horizontal="left" vertical="top" wrapText="1"/>
    </xf>
    <xf numFmtId="0" fontId="7" fillId="0" borderId="0" xfId="0" applyFont="1" applyBorder="1" applyAlignment="1">
      <alignment horizontal="center"/>
    </xf>
    <xf numFmtId="0" fontId="10" fillId="0" borderId="4" xfId="0" applyFont="1" applyBorder="1" applyAlignment="1">
      <alignment horizontal="center" vertical="top" wrapText="1"/>
    </xf>
    <xf numFmtId="0" fontId="10" fillId="0" borderId="3" xfId="0" applyFont="1" applyBorder="1" applyAlignment="1">
      <alignment horizontal="center" vertical="top" wrapText="1"/>
    </xf>
    <xf numFmtId="0" fontId="10" fillId="0" borderId="5" xfId="0" applyFont="1" applyBorder="1" applyAlignment="1">
      <alignment horizontal="center" vertical="top" wrapText="1"/>
    </xf>
    <xf numFmtId="0" fontId="10" fillId="0" borderId="1" xfId="0" applyFont="1" applyBorder="1" applyAlignment="1">
      <alignment horizontal="center" vertical="top" wrapText="1"/>
    </xf>
    <xf numFmtId="0" fontId="6" fillId="0" borderId="0" xfId="0" applyFont="1" applyBorder="1" applyAlignment="1">
      <alignment horizontal="justify" vertical="top" wrapText="1"/>
    </xf>
    <xf numFmtId="0" fontId="1" fillId="0" borderId="0" xfId="0" applyFont="1" applyBorder="1" applyAlignment="1">
      <alignment horizontal="center"/>
    </xf>
    <xf numFmtId="0" fontId="1" fillId="0" borderId="0" xfId="0" applyFont="1" applyAlignment="1">
      <alignment horizontal="center"/>
    </xf>
    <xf numFmtId="0" fontId="1" fillId="0" borderId="0" xfId="0" applyFont="1" applyAlignment="1">
      <alignment horizontal="justify" vertical="top" wrapText="1"/>
    </xf>
    <xf numFmtId="0" fontId="1" fillId="0" borderId="0" xfId="0" applyFont="1" applyAlignment="1">
      <alignment horizontal="left" vertical="top" wrapText="1"/>
    </xf>
    <xf numFmtId="0" fontId="5" fillId="0" borderId="0" xfId="0" applyFont="1" applyAlignment="1">
      <alignment horizontal="center"/>
    </xf>
    <xf numFmtId="0" fontId="4" fillId="0" borderId="2" xfId="0" applyFont="1" applyBorder="1" applyAlignment="1">
      <alignment horizontal="justify" vertical="top" wrapText="1"/>
    </xf>
    <xf numFmtId="0" fontId="4" fillId="0" borderId="0" xfId="0" applyFont="1" applyAlignment="1">
      <alignment horizontal="left"/>
    </xf>
    <xf numFmtId="0" fontId="2" fillId="0" borderId="0" xfId="0" applyFont="1" applyAlignment="1">
      <alignment horizontal="lef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7</xdr:row>
      <xdr:rowOff>0</xdr:rowOff>
    </xdr:from>
    <xdr:to>
      <xdr:col>1</xdr:col>
      <xdr:colOff>294132</xdr:colOff>
      <xdr:row>7</xdr:row>
      <xdr:rowOff>120777</xdr:rowOff>
    </xdr:to>
    <xdr:sp macro="" textlink="">
      <xdr:nvSpPr>
        <xdr:cNvPr id="2" name="Text Box 2"/>
        <xdr:cNvSpPr txBox="1">
          <a:spLocks noChangeArrowheads="1"/>
        </xdr:cNvSpPr>
      </xdr:nvSpPr>
      <xdr:spPr bwMode="auto">
        <a:xfrm>
          <a:off x="609600" y="87525225"/>
          <a:ext cx="103632" cy="120777"/>
        </a:xfrm>
        <a:prstGeom prst="rect">
          <a:avLst/>
        </a:prstGeom>
        <a:noFill/>
        <a:ln w="9525">
          <a:noFill/>
          <a:miter lim="800000"/>
          <a:headEnd/>
          <a:tailEnd/>
        </a:ln>
      </xdr:spPr>
    </xdr:sp>
    <xdr:clientData/>
  </xdr:twoCellAnchor>
  <xdr:twoCellAnchor editAs="oneCell">
    <xdr:from>
      <xdr:col>1</xdr:col>
      <xdr:colOff>190500</xdr:colOff>
      <xdr:row>7</xdr:row>
      <xdr:rowOff>0</xdr:rowOff>
    </xdr:from>
    <xdr:to>
      <xdr:col>1</xdr:col>
      <xdr:colOff>294132</xdr:colOff>
      <xdr:row>7</xdr:row>
      <xdr:rowOff>120777</xdr:rowOff>
    </xdr:to>
    <xdr:sp macro="" textlink="">
      <xdr:nvSpPr>
        <xdr:cNvPr id="3" name="Text Box 2"/>
        <xdr:cNvSpPr txBox="1">
          <a:spLocks noChangeArrowheads="1"/>
        </xdr:cNvSpPr>
      </xdr:nvSpPr>
      <xdr:spPr bwMode="auto">
        <a:xfrm>
          <a:off x="609600" y="87525225"/>
          <a:ext cx="103632" cy="120777"/>
        </a:xfrm>
        <a:prstGeom prst="rect">
          <a:avLst/>
        </a:prstGeom>
        <a:noFill/>
        <a:ln w="9525">
          <a:noFill/>
          <a:miter lim="800000"/>
          <a:headEnd/>
          <a:tailEnd/>
        </a:ln>
      </xdr:spPr>
    </xdr:sp>
    <xdr:clientData/>
  </xdr:twoCellAnchor>
  <xdr:twoCellAnchor editAs="oneCell">
    <xdr:from>
      <xdr:col>1</xdr:col>
      <xdr:colOff>1174750</xdr:colOff>
      <xdr:row>7</xdr:row>
      <xdr:rowOff>0</xdr:rowOff>
    </xdr:from>
    <xdr:to>
      <xdr:col>1</xdr:col>
      <xdr:colOff>1250950</xdr:colOff>
      <xdr:row>7</xdr:row>
      <xdr:rowOff>190764</xdr:rowOff>
    </xdr:to>
    <xdr:sp macro="" textlink="">
      <xdr:nvSpPr>
        <xdr:cNvPr id="4" name="Text Box 12"/>
        <xdr:cNvSpPr txBox="1">
          <a:spLocks noChangeArrowheads="1"/>
        </xdr:cNvSpPr>
      </xdr:nvSpPr>
      <xdr:spPr bwMode="auto">
        <a:xfrm>
          <a:off x="1593850" y="87525225"/>
          <a:ext cx="76200" cy="190764"/>
        </a:xfrm>
        <a:prstGeom prst="rect">
          <a:avLst/>
        </a:prstGeom>
        <a:noFill/>
        <a:ln w="9525">
          <a:noFill/>
          <a:miter lim="800000"/>
          <a:headEnd/>
          <a:tailEnd/>
        </a:ln>
      </xdr:spPr>
    </xdr:sp>
    <xdr:clientData/>
  </xdr:twoCellAnchor>
  <xdr:twoCellAnchor editAs="oneCell">
    <xdr:from>
      <xdr:col>1</xdr:col>
      <xdr:colOff>190500</xdr:colOff>
      <xdr:row>7</xdr:row>
      <xdr:rowOff>0</xdr:rowOff>
    </xdr:from>
    <xdr:to>
      <xdr:col>1</xdr:col>
      <xdr:colOff>266700</xdr:colOff>
      <xdr:row>7</xdr:row>
      <xdr:rowOff>123825</xdr:rowOff>
    </xdr:to>
    <xdr:sp macro="" textlink="">
      <xdr:nvSpPr>
        <xdr:cNvPr id="5" name="Text Box 2"/>
        <xdr:cNvSpPr txBox="1">
          <a:spLocks noChangeArrowheads="1"/>
        </xdr:cNvSpPr>
      </xdr:nvSpPr>
      <xdr:spPr bwMode="auto">
        <a:xfrm>
          <a:off x="609600" y="87563325"/>
          <a:ext cx="76200" cy="12382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R11"/>
  <sheetViews>
    <sheetView view="pageBreakPreview" topLeftCell="C1" zoomScaleSheetLayoutView="100" workbookViewId="0">
      <selection activeCell="B10" sqref="B10"/>
    </sheetView>
  </sheetViews>
  <sheetFormatPr defaultRowHeight="12.75"/>
  <cols>
    <col min="1" max="1" width="6.7109375" style="26" customWidth="1"/>
    <col min="2" max="2" width="39.28515625" style="26" customWidth="1"/>
    <col min="3" max="3" width="6.5703125" style="26" customWidth="1"/>
    <col min="4" max="4" width="6" style="26" customWidth="1"/>
    <col min="5" max="5" width="5.140625" style="26" bestFit="1" customWidth="1"/>
    <col min="6" max="6" width="8.85546875" style="26" bestFit="1" customWidth="1"/>
    <col min="7" max="7" width="5.140625" style="26" bestFit="1" customWidth="1"/>
    <col min="8" max="8" width="8" style="26" bestFit="1" customWidth="1"/>
    <col min="9" max="9" width="5.140625" style="26" bestFit="1" customWidth="1"/>
    <col min="10" max="10" width="9.28515625" style="26" bestFit="1" customWidth="1"/>
    <col min="11" max="11" width="5.140625" style="26" bestFit="1" customWidth="1"/>
    <col min="12" max="12" width="9.28515625" style="26" bestFit="1" customWidth="1"/>
    <col min="13" max="13" width="5.140625" style="26" bestFit="1" customWidth="1"/>
    <col min="14" max="14" width="9.28515625" style="26" bestFit="1" customWidth="1"/>
    <col min="15" max="15" width="5.140625" style="26" bestFit="1" customWidth="1"/>
    <col min="16" max="17" width="9.140625" style="26"/>
    <col min="18" max="18" width="14" style="26" customWidth="1"/>
    <col min="19" max="16384" width="9.140625" style="26"/>
  </cols>
  <sheetData>
    <row r="1" spans="1:18">
      <c r="B1" s="70" t="s">
        <v>109</v>
      </c>
      <c r="C1" s="70"/>
      <c r="D1" s="70"/>
      <c r="E1" s="70"/>
      <c r="F1" s="70"/>
      <c r="G1" s="70"/>
      <c r="H1" s="70"/>
      <c r="I1" s="70"/>
      <c r="J1" s="70"/>
      <c r="K1" s="70"/>
      <c r="L1" s="70"/>
      <c r="M1" s="70"/>
      <c r="N1" s="70"/>
      <c r="O1" s="70"/>
      <c r="P1" s="70"/>
      <c r="Q1" s="70"/>
      <c r="R1" s="70"/>
    </row>
    <row r="2" spans="1:18">
      <c r="B2" s="46"/>
      <c r="C2" s="46"/>
      <c r="D2" s="46"/>
      <c r="E2" s="27"/>
    </row>
    <row r="3" spans="1:18">
      <c r="B3" s="46"/>
      <c r="C3" s="46"/>
      <c r="D3" s="46"/>
      <c r="E3" s="27"/>
    </row>
    <row r="4" spans="1:18" ht="28.5" customHeight="1">
      <c r="A4" s="69" t="s">
        <v>108</v>
      </c>
      <c r="B4" s="69"/>
      <c r="C4" s="69"/>
      <c r="D4" s="69"/>
      <c r="E4" s="69"/>
      <c r="F4" s="69"/>
      <c r="G4" s="69"/>
      <c r="H4" s="69"/>
      <c r="I4" s="69"/>
      <c r="J4" s="69"/>
      <c r="K4" s="69"/>
      <c r="L4" s="69"/>
      <c r="M4" s="69"/>
      <c r="N4" s="69"/>
      <c r="O4" s="69"/>
      <c r="P4" s="69"/>
      <c r="Q4" s="69"/>
      <c r="R4" s="69"/>
    </row>
    <row r="5" spans="1:18" ht="15" customHeight="1">
      <c r="A5" s="74" t="s">
        <v>113</v>
      </c>
      <c r="B5" s="74" t="s">
        <v>114</v>
      </c>
      <c r="C5" s="74" t="s">
        <v>4</v>
      </c>
      <c r="D5" s="74"/>
      <c r="E5" s="71" t="s">
        <v>110</v>
      </c>
      <c r="F5" s="72"/>
      <c r="G5" s="72"/>
      <c r="H5" s="72"/>
      <c r="I5" s="72"/>
      <c r="J5" s="72"/>
      <c r="K5" s="72"/>
      <c r="L5" s="72"/>
      <c r="M5" s="72"/>
      <c r="N5" s="72"/>
      <c r="O5" s="72"/>
      <c r="P5" s="72"/>
      <c r="Q5" s="72"/>
      <c r="R5" s="73"/>
    </row>
    <row r="6" spans="1:18" ht="84" customHeight="1">
      <c r="A6" s="74"/>
      <c r="B6" s="74"/>
      <c r="C6" s="74"/>
      <c r="D6" s="74"/>
      <c r="E6" s="67" t="s">
        <v>117</v>
      </c>
      <c r="F6" s="67"/>
      <c r="G6" s="67" t="s">
        <v>118</v>
      </c>
      <c r="H6" s="67"/>
      <c r="I6" s="67" t="s">
        <v>111</v>
      </c>
      <c r="J6" s="67"/>
      <c r="K6" s="67" t="s">
        <v>119</v>
      </c>
      <c r="L6" s="67"/>
      <c r="M6" s="67" t="s">
        <v>120</v>
      </c>
      <c r="N6" s="67"/>
      <c r="O6" s="67" t="s">
        <v>121</v>
      </c>
      <c r="P6" s="67"/>
      <c r="Q6" s="68" t="s">
        <v>112</v>
      </c>
      <c r="R6" s="68"/>
    </row>
    <row r="7" spans="1:18" ht="15" customHeight="1">
      <c r="A7" s="74"/>
      <c r="B7" s="74"/>
      <c r="C7" s="74"/>
      <c r="D7" s="74"/>
      <c r="E7" s="50" t="s">
        <v>5</v>
      </c>
      <c r="F7" s="51" t="s">
        <v>7</v>
      </c>
      <c r="G7" s="52" t="s">
        <v>5</v>
      </c>
      <c r="H7" s="53" t="s">
        <v>7</v>
      </c>
      <c r="I7" s="52" t="s">
        <v>5</v>
      </c>
      <c r="J7" s="53" t="s">
        <v>7</v>
      </c>
      <c r="K7" s="52" t="s">
        <v>5</v>
      </c>
      <c r="L7" s="53" t="s">
        <v>7</v>
      </c>
      <c r="M7" s="52" t="s">
        <v>5</v>
      </c>
      <c r="N7" s="53" t="s">
        <v>7</v>
      </c>
      <c r="O7" s="52" t="s">
        <v>5</v>
      </c>
      <c r="P7" s="53" t="s">
        <v>7</v>
      </c>
      <c r="Q7" s="52" t="s">
        <v>5</v>
      </c>
      <c r="R7" s="53" t="s">
        <v>7</v>
      </c>
    </row>
    <row r="8" spans="1:18" ht="95.25" customHeight="1">
      <c r="A8" s="48">
        <v>1</v>
      </c>
      <c r="B8" s="56" t="s">
        <v>115</v>
      </c>
      <c r="C8" s="35"/>
      <c r="D8" s="35"/>
      <c r="E8" s="54"/>
      <c r="F8" s="55"/>
      <c r="G8" s="55"/>
      <c r="H8" s="55"/>
      <c r="I8" s="55"/>
      <c r="J8" s="55"/>
      <c r="K8" s="55"/>
      <c r="L8" s="55"/>
      <c r="M8" s="55"/>
      <c r="N8" s="55"/>
      <c r="O8" s="55"/>
      <c r="P8" s="55"/>
      <c r="Q8" s="49"/>
      <c r="R8" s="49"/>
    </row>
    <row r="9" spans="1:18" ht="102.75" customHeight="1">
      <c r="A9" s="48"/>
      <c r="B9" s="56" t="s">
        <v>116</v>
      </c>
      <c r="C9" s="35">
        <v>2000</v>
      </c>
      <c r="D9" s="35" t="s">
        <v>100</v>
      </c>
      <c r="E9" s="55">
        <v>580</v>
      </c>
      <c r="F9" s="55">
        <f t="shared" ref="F9:F10" si="0">ROUND(E9*C9,0)</f>
        <v>1160000</v>
      </c>
      <c r="G9" s="55">
        <v>524</v>
      </c>
      <c r="H9" s="55">
        <f t="shared" ref="H9:H10" si="1">ROUND(G9*C9,0)</f>
        <v>1048000</v>
      </c>
      <c r="I9" s="55">
        <v>540</v>
      </c>
      <c r="J9" s="55">
        <f t="shared" ref="J9:J10" si="2">ROUND(C9*I9,0)</f>
        <v>1080000</v>
      </c>
      <c r="K9" s="55">
        <v>605</v>
      </c>
      <c r="L9" s="55">
        <f t="shared" ref="L9:L10" si="3">ROUND(K9*C9,0)</f>
        <v>1210000</v>
      </c>
      <c r="M9" s="55">
        <v>625</v>
      </c>
      <c r="N9" s="55">
        <f t="shared" ref="N9:N10" si="4">ROUND(M9*C9,0)</f>
        <v>1250000</v>
      </c>
      <c r="O9" s="55">
        <v>580</v>
      </c>
      <c r="P9" s="55">
        <f t="shared" ref="P9:P10" si="5">ROUND(O9*C9,0)</f>
        <v>1160000</v>
      </c>
      <c r="Q9" s="49"/>
      <c r="R9" s="49"/>
    </row>
    <row r="10" spans="1:18" ht="51" customHeight="1">
      <c r="A10" s="48"/>
      <c r="B10" s="56" t="s">
        <v>101</v>
      </c>
      <c r="C10" s="35">
        <v>4000</v>
      </c>
      <c r="D10" s="35" t="s">
        <v>100</v>
      </c>
      <c r="E10" s="55">
        <v>249</v>
      </c>
      <c r="F10" s="55">
        <f t="shared" si="0"/>
        <v>996000</v>
      </c>
      <c r="G10" s="55">
        <v>190</v>
      </c>
      <c r="H10" s="55">
        <f t="shared" si="1"/>
        <v>760000</v>
      </c>
      <c r="I10" s="55">
        <v>240</v>
      </c>
      <c r="J10" s="55">
        <f t="shared" si="2"/>
        <v>960000</v>
      </c>
      <c r="K10" s="55">
        <v>210</v>
      </c>
      <c r="L10" s="55">
        <f t="shared" si="3"/>
        <v>840000</v>
      </c>
      <c r="M10" s="55">
        <v>205</v>
      </c>
      <c r="N10" s="55">
        <f t="shared" si="4"/>
        <v>820000</v>
      </c>
      <c r="O10" s="55">
        <v>249</v>
      </c>
      <c r="P10" s="55">
        <f t="shared" si="5"/>
        <v>996000</v>
      </c>
      <c r="Q10" s="49"/>
      <c r="R10" s="49"/>
    </row>
    <row r="11" spans="1:18">
      <c r="A11" s="57"/>
      <c r="B11" s="58" t="s">
        <v>9</v>
      </c>
      <c r="C11" s="49"/>
      <c r="D11" s="49"/>
      <c r="E11" s="49"/>
      <c r="F11" s="59">
        <f>SUM(F9:F10)</f>
        <v>2156000</v>
      </c>
      <c r="G11" s="59"/>
      <c r="H11" s="59">
        <f>SUM(H9:H10)</f>
        <v>1808000</v>
      </c>
      <c r="I11" s="59"/>
      <c r="J11" s="59">
        <f>SUM(J9:J10)</f>
        <v>2040000</v>
      </c>
      <c r="K11" s="59" t="s">
        <v>10</v>
      </c>
      <c r="L11" s="59">
        <f>SUM(L9:L10)</f>
        <v>2050000</v>
      </c>
      <c r="M11" s="59" t="s">
        <v>10</v>
      </c>
      <c r="N11" s="59">
        <f>SUM(N9:N10)</f>
        <v>2070000</v>
      </c>
      <c r="O11" s="59"/>
      <c r="P11" s="59">
        <f>SUM(P9:P10)</f>
        <v>2156000</v>
      </c>
      <c r="Q11" s="49"/>
      <c r="R11" s="49"/>
    </row>
  </sheetData>
  <mergeCells count="13">
    <mergeCell ref="O6:P6"/>
    <mergeCell ref="Q6:R6"/>
    <mergeCell ref="A4:R4"/>
    <mergeCell ref="B1:R1"/>
    <mergeCell ref="E5:R5"/>
    <mergeCell ref="I6:J6"/>
    <mergeCell ref="K6:L6"/>
    <mergeCell ref="M6:N6"/>
    <mergeCell ref="A5:A7"/>
    <mergeCell ref="B5:B7"/>
    <mergeCell ref="C5:D7"/>
    <mergeCell ref="E6:F6"/>
    <mergeCell ref="G6:H6"/>
  </mergeCells>
  <pageMargins left="1" right="0.18" top="0.24" bottom="0.42" header="0.19" footer="0.3"/>
  <pageSetup paperSize="5" scale="98" orientation="landscape" r:id="rId1"/>
  <drawing r:id="rId2"/>
</worksheet>
</file>

<file path=xl/worksheets/sheet2.xml><?xml version="1.0" encoding="utf-8"?>
<worksheet xmlns="http://schemas.openxmlformats.org/spreadsheetml/2006/main" xmlns:r="http://schemas.openxmlformats.org/officeDocument/2006/relationships">
  <dimension ref="A1:G46"/>
  <sheetViews>
    <sheetView tabSelected="1" view="pageBreakPreview" zoomScale="110" zoomScaleSheetLayoutView="110" workbookViewId="0">
      <selection activeCell="B1" sqref="A1:G47"/>
    </sheetView>
  </sheetViews>
  <sheetFormatPr defaultRowHeight="12.75"/>
  <cols>
    <col min="1" max="1" width="6.7109375" style="26" customWidth="1"/>
    <col min="2" max="2" width="57.140625" style="26" customWidth="1"/>
    <col min="3" max="3" width="6.5703125" style="26" customWidth="1"/>
    <col min="4" max="4" width="11.42578125" style="26" customWidth="1"/>
    <col min="5" max="5" width="11.28515625" style="26" customWidth="1"/>
    <col min="6" max="6" width="10.42578125" style="26" customWidth="1"/>
    <col min="7" max="7" width="12.7109375" style="26" bestFit="1" customWidth="1"/>
    <col min="8" max="16384" width="9.140625" style="26"/>
  </cols>
  <sheetData>
    <row r="1" spans="1:7" ht="15.75">
      <c r="B1" s="76" t="s">
        <v>162</v>
      </c>
      <c r="C1" s="76"/>
      <c r="D1" s="76"/>
      <c r="E1" s="27"/>
    </row>
    <row r="2" spans="1:7">
      <c r="E2" s="27" t="s">
        <v>158</v>
      </c>
    </row>
    <row r="3" spans="1:7">
      <c r="B3" s="65"/>
      <c r="C3" s="65"/>
      <c r="D3" s="65"/>
      <c r="E3" s="27" t="s">
        <v>154</v>
      </c>
    </row>
    <row r="4" spans="1:7">
      <c r="B4" s="65"/>
      <c r="C4" s="65"/>
      <c r="D4" s="65"/>
      <c r="E4" s="27" t="s">
        <v>156</v>
      </c>
    </row>
    <row r="5" spans="1:7" ht="32.25" customHeight="1">
      <c r="A5" s="75" t="s">
        <v>155</v>
      </c>
      <c r="B5" s="75"/>
      <c r="C5" s="75"/>
      <c r="D5" s="75"/>
      <c r="E5" s="75"/>
      <c r="F5" s="75"/>
      <c r="G5" s="75"/>
    </row>
    <row r="6" spans="1:7">
      <c r="A6" s="35" t="s">
        <v>2</v>
      </c>
      <c r="B6" s="35" t="s">
        <v>24</v>
      </c>
      <c r="C6" s="35" t="s">
        <v>4</v>
      </c>
      <c r="D6" s="35"/>
      <c r="E6" s="35" t="s">
        <v>5</v>
      </c>
      <c r="F6" s="35" t="s">
        <v>6</v>
      </c>
      <c r="G6" s="35" t="s">
        <v>7</v>
      </c>
    </row>
    <row r="7" spans="1:7" ht="102">
      <c r="A7" s="29">
        <v>1</v>
      </c>
      <c r="B7" s="30" t="s">
        <v>153</v>
      </c>
      <c r="C7" s="28"/>
      <c r="D7" s="28"/>
      <c r="E7" s="31"/>
      <c r="F7" s="32"/>
      <c r="G7" s="31"/>
    </row>
    <row r="8" spans="1:7" ht="114.75">
      <c r="A8" s="29"/>
      <c r="B8" s="30" t="s">
        <v>161</v>
      </c>
      <c r="C8" s="28">
        <v>1000</v>
      </c>
      <c r="D8" s="28" t="s">
        <v>122</v>
      </c>
      <c r="E8" s="31"/>
      <c r="F8" s="32" t="s">
        <v>91</v>
      </c>
      <c r="G8" s="31"/>
    </row>
    <row r="9" spans="1:7" ht="38.25">
      <c r="A9" s="29"/>
      <c r="B9" s="30" t="s">
        <v>101</v>
      </c>
      <c r="C9" s="28">
        <v>2000</v>
      </c>
      <c r="D9" s="28" t="s">
        <v>122</v>
      </c>
      <c r="E9" s="31"/>
      <c r="F9" s="32" t="s">
        <v>91</v>
      </c>
      <c r="G9" s="31"/>
    </row>
    <row r="10" spans="1:7">
      <c r="A10" s="28" t="s">
        <v>10</v>
      </c>
      <c r="B10" s="28"/>
      <c r="C10" s="28"/>
      <c r="D10" s="28"/>
      <c r="E10" s="28"/>
      <c r="F10" s="36" t="s">
        <v>9</v>
      </c>
      <c r="G10" s="47"/>
    </row>
    <row r="11" spans="1:7">
      <c r="A11" s="32"/>
      <c r="B11" s="33" t="s">
        <v>67</v>
      </c>
    </row>
    <row r="12" spans="1:7">
      <c r="A12" s="32">
        <v>1</v>
      </c>
      <c r="B12" s="75" t="s">
        <v>68</v>
      </c>
      <c r="C12" s="75"/>
      <c r="D12" s="75"/>
      <c r="E12" s="75"/>
      <c r="F12" s="75"/>
      <c r="G12" s="75"/>
    </row>
    <row r="13" spans="1:7">
      <c r="A13" s="32">
        <v>2</v>
      </c>
      <c r="B13" s="75" t="s">
        <v>94</v>
      </c>
      <c r="C13" s="75"/>
      <c r="D13" s="75"/>
      <c r="E13" s="75"/>
      <c r="F13" s="75"/>
      <c r="G13" s="75"/>
    </row>
    <row r="14" spans="1:7">
      <c r="A14" s="32">
        <v>3</v>
      </c>
      <c r="B14" s="75" t="s">
        <v>107</v>
      </c>
      <c r="C14" s="75"/>
      <c r="D14" s="75"/>
      <c r="E14" s="75"/>
      <c r="F14" s="75"/>
      <c r="G14" s="75"/>
    </row>
    <row r="15" spans="1:7">
      <c r="A15" s="32">
        <v>4</v>
      </c>
      <c r="B15" s="75" t="s">
        <v>157</v>
      </c>
      <c r="C15" s="75"/>
      <c r="D15" s="75"/>
      <c r="E15" s="75"/>
      <c r="F15" s="75"/>
      <c r="G15" s="75"/>
    </row>
    <row r="16" spans="1:7">
      <c r="A16" s="32">
        <v>5</v>
      </c>
      <c r="B16" s="75" t="s">
        <v>69</v>
      </c>
      <c r="C16" s="75"/>
      <c r="D16" s="75"/>
      <c r="E16" s="75"/>
      <c r="F16" s="75"/>
      <c r="G16" s="75"/>
    </row>
    <row r="17" spans="1:7">
      <c r="A17" s="32">
        <v>6</v>
      </c>
      <c r="B17" s="75" t="s">
        <v>70</v>
      </c>
      <c r="C17" s="75"/>
      <c r="D17" s="75"/>
      <c r="E17" s="75"/>
      <c r="F17" s="75"/>
      <c r="G17" s="75"/>
    </row>
    <row r="18" spans="1:7">
      <c r="A18" s="32">
        <v>7</v>
      </c>
      <c r="B18" s="75" t="s">
        <v>95</v>
      </c>
      <c r="C18" s="75"/>
      <c r="D18" s="75"/>
      <c r="E18" s="75"/>
      <c r="F18" s="75"/>
      <c r="G18" s="75"/>
    </row>
    <row r="19" spans="1:7">
      <c r="A19" s="32">
        <v>8</v>
      </c>
      <c r="B19" s="75" t="s">
        <v>71</v>
      </c>
      <c r="C19" s="75"/>
      <c r="D19" s="75"/>
      <c r="E19" s="75"/>
      <c r="F19" s="75"/>
      <c r="G19" s="75"/>
    </row>
    <row r="20" spans="1:7">
      <c r="A20" s="32">
        <v>9</v>
      </c>
      <c r="B20" s="75" t="s">
        <v>72</v>
      </c>
      <c r="C20" s="75"/>
      <c r="D20" s="75"/>
      <c r="E20" s="75"/>
      <c r="F20" s="75"/>
      <c r="G20" s="75"/>
    </row>
    <row r="21" spans="1:7">
      <c r="A21" s="32">
        <v>10</v>
      </c>
      <c r="B21" s="75" t="s">
        <v>73</v>
      </c>
      <c r="C21" s="75"/>
      <c r="D21" s="75"/>
      <c r="E21" s="75"/>
      <c r="F21" s="75"/>
      <c r="G21" s="75"/>
    </row>
    <row r="22" spans="1:7">
      <c r="A22" s="32">
        <v>11</v>
      </c>
      <c r="B22" s="75" t="s">
        <v>74</v>
      </c>
      <c r="C22" s="75"/>
      <c r="D22" s="75"/>
      <c r="E22" s="75"/>
      <c r="F22" s="75"/>
      <c r="G22" s="75"/>
    </row>
    <row r="23" spans="1:7">
      <c r="A23" s="32">
        <v>12</v>
      </c>
      <c r="B23" s="75" t="s">
        <v>105</v>
      </c>
      <c r="C23" s="75"/>
      <c r="D23" s="75"/>
      <c r="E23" s="75"/>
      <c r="F23" s="75"/>
      <c r="G23" s="75"/>
    </row>
    <row r="24" spans="1:7">
      <c r="A24" s="32">
        <v>13</v>
      </c>
      <c r="B24" s="75" t="s">
        <v>106</v>
      </c>
      <c r="C24" s="75"/>
      <c r="D24" s="75"/>
      <c r="E24" s="75"/>
      <c r="F24" s="75"/>
      <c r="G24" s="75"/>
    </row>
    <row r="25" spans="1:7">
      <c r="A25" s="32">
        <v>14</v>
      </c>
      <c r="B25" s="75" t="s">
        <v>75</v>
      </c>
      <c r="C25" s="75"/>
      <c r="D25" s="75"/>
      <c r="E25" s="75"/>
      <c r="F25" s="75"/>
      <c r="G25" s="75"/>
    </row>
    <row r="26" spans="1:7">
      <c r="A26" s="32">
        <v>15</v>
      </c>
      <c r="B26" s="75" t="s">
        <v>76</v>
      </c>
      <c r="C26" s="75"/>
      <c r="D26" s="75"/>
      <c r="E26" s="75"/>
      <c r="F26" s="75"/>
      <c r="G26" s="75"/>
    </row>
    <row r="27" spans="1:7">
      <c r="A27" s="32">
        <v>16</v>
      </c>
      <c r="B27" s="75" t="s">
        <v>77</v>
      </c>
      <c r="C27" s="75"/>
      <c r="D27" s="75"/>
      <c r="E27" s="75"/>
      <c r="F27" s="75"/>
      <c r="G27" s="75"/>
    </row>
    <row r="28" spans="1:7">
      <c r="A28" s="32">
        <v>17</v>
      </c>
      <c r="B28" s="75" t="s">
        <v>78</v>
      </c>
      <c r="C28" s="75"/>
      <c r="D28" s="75"/>
      <c r="E28" s="75"/>
      <c r="F28" s="75"/>
      <c r="G28" s="75"/>
    </row>
    <row r="29" spans="1:7">
      <c r="A29" s="32">
        <v>18</v>
      </c>
      <c r="B29" s="75" t="s">
        <v>96</v>
      </c>
      <c r="C29" s="75"/>
      <c r="D29" s="75"/>
      <c r="E29" s="75"/>
      <c r="F29" s="75"/>
      <c r="G29" s="75"/>
    </row>
    <row r="30" spans="1:7">
      <c r="A30" s="32">
        <v>19</v>
      </c>
      <c r="B30" s="75" t="s">
        <v>79</v>
      </c>
      <c r="C30" s="75"/>
      <c r="D30" s="75"/>
      <c r="E30" s="75"/>
      <c r="F30" s="75"/>
      <c r="G30" s="75"/>
    </row>
    <row r="31" spans="1:7">
      <c r="A31" s="32">
        <v>20</v>
      </c>
      <c r="B31" s="75" t="s">
        <v>80</v>
      </c>
      <c r="C31" s="75"/>
      <c r="D31" s="75"/>
      <c r="E31" s="75"/>
      <c r="F31" s="75"/>
      <c r="G31" s="75"/>
    </row>
    <row r="32" spans="1:7">
      <c r="A32" s="32">
        <v>21</v>
      </c>
      <c r="B32" s="75" t="s">
        <v>97</v>
      </c>
      <c r="C32" s="75"/>
      <c r="D32" s="75"/>
      <c r="E32" s="75"/>
      <c r="F32" s="75"/>
      <c r="G32" s="75"/>
    </row>
    <row r="33" spans="1:7">
      <c r="A33" s="32">
        <v>22</v>
      </c>
      <c r="B33" s="75" t="s">
        <v>98</v>
      </c>
      <c r="C33" s="75"/>
      <c r="D33" s="75"/>
      <c r="E33" s="75"/>
      <c r="F33" s="75"/>
      <c r="G33" s="75"/>
    </row>
    <row r="34" spans="1:7">
      <c r="A34" s="32">
        <v>23</v>
      </c>
      <c r="B34" s="75" t="s">
        <v>81</v>
      </c>
      <c r="C34" s="75"/>
      <c r="D34" s="75"/>
      <c r="E34" s="75"/>
      <c r="F34" s="75"/>
      <c r="G34" s="75"/>
    </row>
    <row r="35" spans="1:7">
      <c r="A35" s="32">
        <v>24</v>
      </c>
      <c r="B35" s="75" t="s">
        <v>82</v>
      </c>
      <c r="C35" s="75"/>
      <c r="D35" s="75"/>
      <c r="E35" s="75"/>
      <c r="F35" s="75"/>
      <c r="G35" s="75"/>
    </row>
    <row r="36" spans="1:7">
      <c r="A36" s="32">
        <v>25</v>
      </c>
      <c r="B36" s="75" t="s">
        <v>83</v>
      </c>
      <c r="C36" s="75"/>
      <c r="D36" s="75"/>
      <c r="E36" s="75"/>
      <c r="F36" s="75"/>
      <c r="G36" s="75"/>
    </row>
    <row r="37" spans="1:7">
      <c r="A37" s="32">
        <v>26</v>
      </c>
      <c r="B37" s="75" t="s">
        <v>159</v>
      </c>
      <c r="C37" s="75"/>
      <c r="D37" s="75"/>
      <c r="E37" s="75"/>
      <c r="F37" s="75"/>
      <c r="G37" s="75"/>
    </row>
    <row r="38" spans="1:7">
      <c r="A38" s="32">
        <v>27</v>
      </c>
      <c r="B38" s="75" t="s">
        <v>84</v>
      </c>
      <c r="C38" s="75"/>
      <c r="D38" s="75"/>
      <c r="E38" s="75"/>
      <c r="F38" s="75"/>
      <c r="G38" s="75"/>
    </row>
    <row r="39" spans="1:7">
      <c r="A39" s="32">
        <v>28</v>
      </c>
      <c r="B39" s="75" t="s">
        <v>85</v>
      </c>
      <c r="C39" s="75"/>
      <c r="D39" s="75"/>
      <c r="E39" s="75"/>
      <c r="F39" s="75"/>
      <c r="G39" s="75"/>
    </row>
    <row r="40" spans="1:7">
      <c r="A40" s="32">
        <v>29</v>
      </c>
      <c r="B40" s="75" t="s">
        <v>86</v>
      </c>
      <c r="C40" s="75"/>
      <c r="D40" s="75"/>
      <c r="E40" s="75"/>
      <c r="F40" s="75"/>
      <c r="G40" s="75"/>
    </row>
    <row r="41" spans="1:7">
      <c r="A41" s="32">
        <v>30</v>
      </c>
      <c r="B41" s="75" t="s">
        <v>99</v>
      </c>
      <c r="C41" s="75"/>
      <c r="D41" s="75"/>
      <c r="E41" s="75"/>
      <c r="F41" s="75"/>
      <c r="G41" s="75"/>
    </row>
    <row r="42" spans="1:7">
      <c r="A42" s="32">
        <v>30</v>
      </c>
      <c r="B42" s="75" t="s">
        <v>160</v>
      </c>
      <c r="C42" s="75"/>
      <c r="D42" s="75"/>
      <c r="E42" s="75"/>
      <c r="F42" s="75"/>
      <c r="G42" s="75"/>
    </row>
    <row r="43" spans="1:7">
      <c r="A43" s="32"/>
      <c r="B43" s="66"/>
      <c r="C43" s="66"/>
      <c r="D43" s="66"/>
      <c r="E43" s="66"/>
      <c r="F43" s="66"/>
      <c r="G43" s="66"/>
    </row>
    <row r="44" spans="1:7">
      <c r="A44" s="28"/>
      <c r="B44" s="34"/>
      <c r="F44" s="26" t="s">
        <v>17</v>
      </c>
    </row>
    <row r="45" spans="1:7">
      <c r="F45" s="26" t="s">
        <v>18</v>
      </c>
    </row>
    <row r="46" spans="1:7">
      <c r="F46" s="26" t="s">
        <v>87</v>
      </c>
    </row>
  </sheetData>
  <mergeCells count="33">
    <mergeCell ref="B1:D1"/>
    <mergeCell ref="A5:G5"/>
    <mergeCell ref="B12:G12"/>
    <mergeCell ref="B13:G13"/>
    <mergeCell ref="B14:G14"/>
    <mergeCell ref="B15:G15"/>
    <mergeCell ref="B16:G16"/>
    <mergeCell ref="B17:G17"/>
    <mergeCell ref="B18:G18"/>
    <mergeCell ref="B19:G19"/>
    <mergeCell ref="B20:G20"/>
    <mergeCell ref="B21:G21"/>
    <mergeCell ref="B22:G22"/>
    <mergeCell ref="B23:G23"/>
    <mergeCell ref="B24:G24"/>
    <mergeCell ref="B25:G25"/>
    <mergeCell ref="B26:G26"/>
    <mergeCell ref="B27:G27"/>
    <mergeCell ref="B28:G28"/>
    <mergeCell ref="B29:G29"/>
    <mergeCell ref="B30:G30"/>
    <mergeCell ref="B31:G31"/>
    <mergeCell ref="B32:G32"/>
    <mergeCell ref="B33:G33"/>
    <mergeCell ref="B34:G34"/>
    <mergeCell ref="B40:G40"/>
    <mergeCell ref="B41:G41"/>
    <mergeCell ref="B42:G42"/>
    <mergeCell ref="B35:G35"/>
    <mergeCell ref="B36:G36"/>
    <mergeCell ref="B37:G37"/>
    <mergeCell ref="B38:G38"/>
    <mergeCell ref="B39:G39"/>
  </mergeCells>
  <pageMargins left="1" right="0.44" top="0.49" bottom="0.42" header="0.3" footer="0.3"/>
  <pageSetup orientation="landscape" r:id="rId1"/>
</worksheet>
</file>

<file path=xl/worksheets/sheet3.xml><?xml version="1.0" encoding="utf-8"?>
<worksheet xmlns="http://schemas.openxmlformats.org/spreadsheetml/2006/main" xmlns:r="http://schemas.openxmlformats.org/officeDocument/2006/relationships">
  <dimension ref="A1:J24"/>
  <sheetViews>
    <sheetView view="pageBreakPreview" topLeftCell="A6" zoomScale="90" zoomScaleSheetLayoutView="90" workbookViewId="0">
      <selection activeCell="D17" sqref="D17"/>
    </sheetView>
  </sheetViews>
  <sheetFormatPr defaultRowHeight="15"/>
  <cols>
    <col min="1" max="1" width="9.140625" style="1"/>
    <col min="2" max="2" width="22.28515625" style="1" customWidth="1"/>
    <col min="3" max="3" width="29" style="1" customWidth="1"/>
    <col min="4" max="4" width="22" style="1" customWidth="1"/>
    <col min="5" max="5" width="15.5703125" style="1" customWidth="1"/>
    <col min="6" max="6" width="23.7109375" style="1" customWidth="1"/>
    <col min="7" max="7" width="10.28515625" style="1" bestFit="1" customWidth="1"/>
    <col min="8" max="16384" width="9.140625" style="1"/>
  </cols>
  <sheetData>
    <row r="1" spans="1:6" ht="15.75">
      <c r="A1" s="77" t="s">
        <v>66</v>
      </c>
      <c r="B1" s="77"/>
      <c r="C1" s="77"/>
      <c r="D1" s="77"/>
      <c r="E1" s="77"/>
      <c r="F1" s="77"/>
    </row>
    <row r="2" spans="1:6" ht="42" customHeight="1">
      <c r="A2" s="78" t="s">
        <v>140</v>
      </c>
      <c r="B2" s="78"/>
      <c r="C2" s="78"/>
      <c r="D2" s="78"/>
      <c r="E2" s="78"/>
      <c r="F2" s="78"/>
    </row>
    <row r="3" spans="1:6" ht="60">
      <c r="A3" s="40" t="s">
        <v>2</v>
      </c>
      <c r="B3" s="40" t="s">
        <v>3</v>
      </c>
      <c r="C3" s="15" t="s">
        <v>10</v>
      </c>
      <c r="D3" s="41" t="s">
        <v>142</v>
      </c>
      <c r="E3" s="41" t="s">
        <v>143</v>
      </c>
      <c r="F3" s="41" t="s">
        <v>144</v>
      </c>
    </row>
    <row r="4" spans="1:6" ht="29.25" customHeight="1">
      <c r="A4" s="16">
        <v>1</v>
      </c>
      <c r="B4" s="5" t="s">
        <v>8</v>
      </c>
      <c r="C4" s="42" t="s">
        <v>21</v>
      </c>
      <c r="D4" s="42">
        <v>127039</v>
      </c>
      <c r="E4" s="42">
        <v>254079</v>
      </c>
      <c r="F4" s="42">
        <v>381118</v>
      </c>
    </row>
    <row r="5" spans="1:6" ht="30">
      <c r="A5" s="16">
        <v>2</v>
      </c>
      <c r="B5" s="5" t="s">
        <v>104</v>
      </c>
      <c r="C5" s="42"/>
      <c r="D5" s="42">
        <v>5000</v>
      </c>
      <c r="E5" s="42">
        <v>10000</v>
      </c>
      <c r="F5" s="42">
        <v>15000</v>
      </c>
    </row>
    <row r="6" spans="1:6" ht="30" customHeight="1">
      <c r="A6" s="16">
        <v>3</v>
      </c>
      <c r="B6" s="5" t="s">
        <v>102</v>
      </c>
      <c r="C6" s="42" t="s">
        <v>22</v>
      </c>
      <c r="D6" s="42">
        <v>88879</v>
      </c>
      <c r="E6" s="42">
        <v>90528</v>
      </c>
      <c r="F6" s="42">
        <v>179407</v>
      </c>
    </row>
    <row r="7" spans="1:6" ht="15.75">
      <c r="A7" s="16"/>
      <c r="B7" s="5"/>
      <c r="C7" s="43" t="s">
        <v>9</v>
      </c>
      <c r="D7" s="44">
        <f>SUM(D4:D6)</f>
        <v>220918</v>
      </c>
      <c r="E7" s="44">
        <f>SUM(E4:E6)</f>
        <v>354607</v>
      </c>
      <c r="F7" s="44">
        <f>SUM(F4:F6)</f>
        <v>575525</v>
      </c>
    </row>
    <row r="8" spans="1:6" ht="30">
      <c r="A8" s="16"/>
      <c r="C8" s="5" t="s">
        <v>134</v>
      </c>
      <c r="D8" s="61">
        <f>D7*15%</f>
        <v>33137.699999999997</v>
      </c>
      <c r="E8" s="61">
        <f>E7*15%</f>
        <v>53191.049999999996</v>
      </c>
      <c r="F8" s="61">
        <f>F7*15%</f>
        <v>86328.75</v>
      </c>
    </row>
    <row r="9" spans="1:6" ht="18" customHeight="1">
      <c r="A9" s="16"/>
      <c r="B9" s="5"/>
      <c r="C9" s="60" t="s">
        <v>9</v>
      </c>
      <c r="D9" s="61">
        <f>D7+D8</f>
        <v>254055.7</v>
      </c>
      <c r="E9" s="61">
        <f>E7+E8</f>
        <v>407798.05</v>
      </c>
      <c r="F9" s="61">
        <f>F7+F8</f>
        <v>661853.75</v>
      </c>
    </row>
    <row r="10" spans="1:6" ht="20.25" customHeight="1">
      <c r="A10" s="16"/>
      <c r="B10" s="5"/>
      <c r="C10" s="60" t="s">
        <v>145</v>
      </c>
      <c r="D10" s="61">
        <f>D9*12%</f>
        <v>30486.684000000001</v>
      </c>
      <c r="E10" s="61">
        <f>E9*12%</f>
        <v>48935.765999999996</v>
      </c>
      <c r="F10" s="61">
        <f>F9*12%</f>
        <v>79422.45</v>
      </c>
    </row>
    <row r="11" spans="1:6" ht="18.75" customHeight="1">
      <c r="A11" s="16"/>
      <c r="B11" s="5"/>
      <c r="C11" s="60" t="s">
        <v>9</v>
      </c>
      <c r="D11" s="61">
        <f>D9+D10</f>
        <v>284542.38400000002</v>
      </c>
      <c r="E11" s="61">
        <f>E9+E10</f>
        <v>456733.81599999999</v>
      </c>
      <c r="F11" s="61">
        <f>F9+F10</f>
        <v>741276.2</v>
      </c>
    </row>
    <row r="12" spans="1:6" ht="18.75" customHeight="1">
      <c r="A12" s="16"/>
      <c r="B12" s="5"/>
      <c r="C12" s="60" t="s">
        <v>133</v>
      </c>
      <c r="D12" s="61">
        <f>D11*1%</f>
        <v>2845.4238400000004</v>
      </c>
      <c r="E12" s="61">
        <f>E11*1%</f>
        <v>4567.3381600000002</v>
      </c>
      <c r="F12" s="61">
        <f>F11*1%</f>
        <v>7412.7619999999997</v>
      </c>
    </row>
    <row r="13" spans="1:6" ht="18" customHeight="1">
      <c r="A13" s="16"/>
      <c r="B13" s="5"/>
      <c r="C13" s="60" t="s">
        <v>23</v>
      </c>
      <c r="D13" s="61">
        <f>D11+D12</f>
        <v>287387.80784000002</v>
      </c>
      <c r="E13" s="61">
        <f>E11+E12</f>
        <v>461301.15415999998</v>
      </c>
      <c r="F13" s="61">
        <f>F11+F12</f>
        <v>748688.96199999994</v>
      </c>
    </row>
    <row r="15" spans="1:6" ht="15.75">
      <c r="B15" s="1" t="s">
        <v>146</v>
      </c>
    </row>
    <row r="17" spans="3:10">
      <c r="J17" s="45"/>
    </row>
    <row r="22" spans="3:10" ht="36" customHeight="1">
      <c r="C22" s="1" t="s">
        <v>16</v>
      </c>
      <c r="E22" s="1" t="s">
        <v>17</v>
      </c>
    </row>
    <row r="23" spans="3:10">
      <c r="C23" s="1" t="s">
        <v>20</v>
      </c>
      <c r="E23" s="1" t="s">
        <v>18</v>
      </c>
    </row>
    <row r="24" spans="3:10">
      <c r="C24" s="1" t="s">
        <v>103</v>
      </c>
      <c r="E24" s="1" t="s">
        <v>19</v>
      </c>
    </row>
  </sheetData>
  <mergeCells count="2">
    <mergeCell ref="A1:F1"/>
    <mergeCell ref="A2:F2"/>
  </mergeCells>
  <pageMargins left="1.03" right="0.36" top="0.64" bottom="0.75" header="0.3" footer="0.3"/>
  <pageSetup scale="88" orientation="landscape" r:id="rId1"/>
</worksheet>
</file>

<file path=xl/worksheets/sheet4.xml><?xml version="1.0" encoding="utf-8"?>
<worksheet xmlns="http://schemas.openxmlformats.org/spreadsheetml/2006/main" xmlns:r="http://schemas.openxmlformats.org/officeDocument/2006/relationships">
  <dimension ref="A1:G16"/>
  <sheetViews>
    <sheetView view="pageBreakPreview" topLeftCell="A3" zoomScale="90" zoomScaleSheetLayoutView="90" workbookViewId="0">
      <selection activeCell="B7" sqref="B7:B9"/>
    </sheetView>
  </sheetViews>
  <sheetFormatPr defaultRowHeight="15"/>
  <cols>
    <col min="1" max="1" width="9.140625" style="1"/>
    <col min="2" max="2" width="29.140625" style="1" customWidth="1"/>
    <col min="3" max="4" width="9.140625" style="1"/>
    <col min="5" max="5" width="10.85546875" style="1" bestFit="1" customWidth="1"/>
    <col min="6" max="6" width="10.28515625" style="1" customWidth="1"/>
    <col min="7" max="7" width="13.42578125" style="1" customWidth="1"/>
    <col min="8" max="16384" width="9.140625" style="1"/>
  </cols>
  <sheetData>
    <row r="1" spans="1:7" ht="15.75">
      <c r="F1" s="2" t="s">
        <v>65</v>
      </c>
    </row>
    <row r="2" spans="1:7" ht="15.75">
      <c r="A2" s="77" t="s">
        <v>0</v>
      </c>
      <c r="B2" s="77"/>
      <c r="C2" s="77"/>
      <c r="D2" s="77"/>
      <c r="E2" s="77"/>
      <c r="F2" s="77"/>
      <c r="G2" s="77"/>
    </row>
    <row r="3" spans="1:7" ht="38.25" customHeight="1">
      <c r="A3" s="78" t="s">
        <v>1</v>
      </c>
      <c r="B3" s="78"/>
      <c r="C3" s="78"/>
      <c r="D3" s="78"/>
      <c r="E3" s="78"/>
      <c r="F3" s="78"/>
      <c r="G3" s="78"/>
    </row>
    <row r="4" spans="1:7" ht="15.75">
      <c r="A4" s="14" t="s">
        <v>2</v>
      </c>
      <c r="B4" s="14" t="s">
        <v>3</v>
      </c>
      <c r="C4" s="14" t="s">
        <v>4</v>
      </c>
      <c r="D4" s="15"/>
      <c r="E4" s="14" t="s">
        <v>5</v>
      </c>
      <c r="F4" s="14" t="s">
        <v>6</v>
      </c>
      <c r="G4" s="14" t="s">
        <v>7</v>
      </c>
    </row>
    <row r="5" spans="1:7" ht="15.75">
      <c r="A5" s="3">
        <v>1</v>
      </c>
      <c r="B5" s="2" t="s">
        <v>8</v>
      </c>
    </row>
    <row r="6" spans="1:7" ht="55.5" customHeight="1">
      <c r="A6" s="4"/>
      <c r="B6" s="5" t="s">
        <v>14</v>
      </c>
      <c r="C6" s="7">
        <v>365</v>
      </c>
      <c r="D6" s="5" t="s">
        <v>11</v>
      </c>
      <c r="E6" s="6">
        <v>414.16</v>
      </c>
      <c r="F6" s="7" t="s">
        <v>89</v>
      </c>
      <c r="G6" s="6">
        <f>ROUND(E6*C6,0)</f>
        <v>151168</v>
      </c>
    </row>
    <row r="7" spans="1:7" ht="51.75" customHeight="1">
      <c r="A7" s="4"/>
      <c r="B7" s="5" t="s">
        <v>15</v>
      </c>
      <c r="C7" s="7">
        <v>365</v>
      </c>
      <c r="D7" s="5" t="s">
        <v>11</v>
      </c>
      <c r="E7" s="6">
        <v>315</v>
      </c>
      <c r="F7" s="7" t="s">
        <v>89</v>
      </c>
      <c r="G7" s="6">
        <f>ROUND(E7*C7,0)</f>
        <v>114975</v>
      </c>
    </row>
    <row r="8" spans="1:7" ht="51.75" customHeight="1">
      <c r="A8" s="4"/>
      <c r="B8" s="5" t="s">
        <v>88</v>
      </c>
      <c r="C8" s="7">
        <v>365</v>
      </c>
      <c r="D8" s="5" t="s">
        <v>11</v>
      </c>
      <c r="E8" s="6">
        <v>315</v>
      </c>
      <c r="F8" s="7" t="s">
        <v>89</v>
      </c>
      <c r="G8" s="6">
        <f>ROUND(E8*C8,0)</f>
        <v>114975</v>
      </c>
    </row>
    <row r="9" spans="1:7" ht="18">
      <c r="B9" s="5"/>
      <c r="C9" s="5"/>
      <c r="D9" s="5"/>
      <c r="E9" s="6"/>
      <c r="F9" s="10" t="s">
        <v>9</v>
      </c>
      <c r="G9" s="11">
        <f>SUM(G6:G8)</f>
        <v>381118</v>
      </c>
    </row>
    <row r="10" spans="1:7" ht="38.25" customHeight="1">
      <c r="B10" s="5"/>
      <c r="C10" s="5"/>
      <c r="D10" s="5"/>
      <c r="E10" s="6"/>
      <c r="F10" s="12"/>
      <c r="G10" s="13"/>
    </row>
    <row r="11" spans="1:7" ht="39.75" customHeight="1">
      <c r="A11" s="8">
        <v>2</v>
      </c>
      <c r="B11" s="79" t="s">
        <v>12</v>
      </c>
      <c r="C11" s="79"/>
      <c r="D11" s="79"/>
      <c r="F11" s="9" t="s">
        <v>13</v>
      </c>
      <c r="G11" s="9">
        <v>15000</v>
      </c>
    </row>
    <row r="12" spans="1:7">
      <c r="G12" s="1" t="s">
        <v>10</v>
      </c>
    </row>
    <row r="14" spans="1:7">
      <c r="B14" s="1" t="s">
        <v>16</v>
      </c>
      <c r="F14" s="1" t="s">
        <v>17</v>
      </c>
    </row>
    <row r="15" spans="1:7">
      <c r="B15" s="1" t="s">
        <v>20</v>
      </c>
      <c r="F15" s="1" t="s">
        <v>18</v>
      </c>
    </row>
    <row r="16" spans="1:7">
      <c r="B16" s="1" t="s">
        <v>19</v>
      </c>
      <c r="F16" s="1" t="s">
        <v>19</v>
      </c>
    </row>
  </sheetData>
  <mergeCells count="3">
    <mergeCell ref="A3:G3"/>
    <mergeCell ref="A2:G2"/>
    <mergeCell ref="B11:D11"/>
  </mergeCells>
  <pageMargins left="1.03" right="0.36" top="0.64" bottom="0.75" header="0.3" footer="0.3"/>
  <pageSetup scale="99" orientation="portrait" r:id="rId1"/>
</worksheet>
</file>

<file path=xl/worksheets/sheet5.xml><?xml version="1.0" encoding="utf-8"?>
<worksheet xmlns="http://schemas.openxmlformats.org/spreadsheetml/2006/main" xmlns:r="http://schemas.openxmlformats.org/officeDocument/2006/relationships">
  <dimension ref="A1:G45"/>
  <sheetViews>
    <sheetView view="pageBreakPreview" topLeftCell="A32" zoomScale="110" zoomScaleSheetLayoutView="110" workbookViewId="0">
      <selection activeCell="C40" sqref="C40"/>
    </sheetView>
  </sheetViews>
  <sheetFormatPr defaultRowHeight="14.25"/>
  <cols>
    <col min="1" max="1" width="9.140625" style="18"/>
    <col min="2" max="2" width="50.140625" style="18" customWidth="1"/>
    <col min="3" max="4" width="9.7109375" style="18" customWidth="1"/>
    <col min="5" max="5" width="10.5703125" style="18" customWidth="1"/>
    <col min="6" max="6" width="13.7109375" style="18" customWidth="1"/>
    <col min="7" max="7" width="12.7109375" style="18" bestFit="1" customWidth="1"/>
    <col min="8" max="16384" width="9.140625" style="18"/>
  </cols>
  <sheetData>
    <row r="1" spans="1:7" ht="15">
      <c r="B1" s="80" t="s">
        <v>0</v>
      </c>
      <c r="C1" s="80"/>
      <c r="D1" s="80"/>
      <c r="F1" s="25" t="s">
        <v>64</v>
      </c>
    </row>
    <row r="2" spans="1:7" ht="23.25" customHeight="1">
      <c r="A2" s="81" t="s">
        <v>60</v>
      </c>
      <c r="B2" s="81"/>
      <c r="C2" s="81"/>
      <c r="D2" s="81"/>
      <c r="E2" s="81"/>
      <c r="F2" s="81"/>
      <c r="G2" s="81"/>
    </row>
    <row r="3" spans="1:7" ht="15" customHeight="1">
      <c r="A3" s="19" t="s">
        <v>2</v>
      </c>
      <c r="B3" s="19" t="s">
        <v>24</v>
      </c>
      <c r="C3" s="19" t="s">
        <v>4</v>
      </c>
      <c r="D3" s="19"/>
      <c r="E3" s="19" t="s">
        <v>5</v>
      </c>
      <c r="F3" s="19" t="s">
        <v>6</v>
      </c>
      <c r="G3" s="19" t="s">
        <v>7</v>
      </c>
    </row>
    <row r="4" spans="1:7" ht="28.5" customHeight="1">
      <c r="A4" s="20">
        <v>1</v>
      </c>
      <c r="B4" s="21" t="s">
        <v>27</v>
      </c>
      <c r="C4" s="21">
        <v>2</v>
      </c>
      <c r="D4" s="21" t="s">
        <v>28</v>
      </c>
      <c r="E4" s="22">
        <v>3103</v>
      </c>
      <c r="F4" s="20" t="s">
        <v>29</v>
      </c>
      <c r="G4" s="22">
        <f>E4*C4</f>
        <v>6206</v>
      </c>
    </row>
    <row r="5" spans="1:7" ht="28.5" customHeight="1">
      <c r="A5" s="20">
        <v>2</v>
      </c>
      <c r="B5" s="21" t="s">
        <v>32</v>
      </c>
      <c r="C5" s="21">
        <v>100</v>
      </c>
      <c r="D5" s="21" t="s">
        <v>33</v>
      </c>
      <c r="E5" s="22">
        <v>709</v>
      </c>
      <c r="F5" s="20" t="s">
        <v>31</v>
      </c>
      <c r="G5" s="22">
        <v>709</v>
      </c>
    </row>
    <row r="6" spans="1:7" ht="28.5" customHeight="1">
      <c r="A6" s="20">
        <v>3</v>
      </c>
      <c r="B6" s="21" t="s">
        <v>137</v>
      </c>
      <c r="C6" s="21">
        <v>500</v>
      </c>
      <c r="D6" s="21" t="s">
        <v>34</v>
      </c>
      <c r="E6" s="22">
        <v>193</v>
      </c>
      <c r="F6" s="20" t="s">
        <v>26</v>
      </c>
      <c r="G6" s="22">
        <v>193</v>
      </c>
    </row>
    <row r="7" spans="1:7" ht="28.5" customHeight="1">
      <c r="A7" s="20">
        <v>4</v>
      </c>
      <c r="B7" s="21" t="s">
        <v>35</v>
      </c>
      <c r="C7" s="21">
        <v>500</v>
      </c>
      <c r="D7" s="21" t="s">
        <v>34</v>
      </c>
      <c r="E7" s="22">
        <v>183</v>
      </c>
      <c r="F7" s="20" t="s">
        <v>26</v>
      </c>
      <c r="G7" s="22">
        <v>183</v>
      </c>
    </row>
    <row r="8" spans="1:7" ht="28.5" customHeight="1">
      <c r="A8" s="20">
        <v>5</v>
      </c>
      <c r="B8" s="21" t="s">
        <v>135</v>
      </c>
      <c r="C8" s="21">
        <v>100</v>
      </c>
      <c r="D8" s="21" t="s">
        <v>33</v>
      </c>
      <c r="E8" s="22">
        <v>320</v>
      </c>
      <c r="F8" s="20" t="s">
        <v>31</v>
      </c>
      <c r="G8" s="22">
        <v>320</v>
      </c>
    </row>
    <row r="9" spans="1:7" ht="28.5" customHeight="1">
      <c r="A9" s="20">
        <v>6</v>
      </c>
      <c r="B9" s="21" t="s">
        <v>136</v>
      </c>
      <c r="C9" s="21">
        <v>25</v>
      </c>
      <c r="D9" s="21" t="s">
        <v>33</v>
      </c>
      <c r="E9" s="22">
        <v>198</v>
      </c>
      <c r="F9" s="20" t="s">
        <v>36</v>
      </c>
      <c r="G9" s="22">
        <v>198</v>
      </c>
    </row>
    <row r="10" spans="1:7" ht="28.5" customHeight="1">
      <c r="A10" s="20">
        <v>7</v>
      </c>
      <c r="B10" s="21" t="s">
        <v>37</v>
      </c>
      <c r="C10" s="21">
        <v>100</v>
      </c>
      <c r="D10" s="21" t="s">
        <v>33</v>
      </c>
      <c r="E10" s="22">
        <v>216</v>
      </c>
      <c r="F10" s="20" t="s">
        <v>31</v>
      </c>
      <c r="G10" s="22">
        <v>216</v>
      </c>
    </row>
    <row r="11" spans="1:7" ht="28.5" customHeight="1">
      <c r="A11" s="20">
        <v>8</v>
      </c>
      <c r="B11" s="21" t="s">
        <v>38</v>
      </c>
      <c r="C11" s="21">
        <v>500</v>
      </c>
      <c r="D11" s="21" t="s">
        <v>33</v>
      </c>
      <c r="E11" s="22">
        <v>251</v>
      </c>
      <c r="F11" s="20" t="s">
        <v>30</v>
      </c>
      <c r="G11" s="22">
        <v>251</v>
      </c>
    </row>
    <row r="12" spans="1:7" ht="28.5" customHeight="1">
      <c r="A12" s="20">
        <v>9</v>
      </c>
      <c r="B12" s="21" t="s">
        <v>39</v>
      </c>
      <c r="C12" s="21">
        <v>1</v>
      </c>
      <c r="D12" s="21" t="s">
        <v>25</v>
      </c>
      <c r="E12" s="22">
        <v>85</v>
      </c>
      <c r="F12" s="20" t="s">
        <v>40</v>
      </c>
      <c r="G12" s="22">
        <v>680</v>
      </c>
    </row>
    <row r="13" spans="1:7" ht="28.5" customHeight="1">
      <c r="A13" s="20">
        <v>10</v>
      </c>
      <c r="B13" s="21" t="s">
        <v>41</v>
      </c>
      <c r="C13" s="21">
        <v>1</v>
      </c>
      <c r="D13" s="21" t="s">
        <v>25</v>
      </c>
      <c r="E13" s="22">
        <v>88</v>
      </c>
      <c r="F13" s="20" t="s">
        <v>40</v>
      </c>
      <c r="G13" s="22">
        <v>704</v>
      </c>
    </row>
    <row r="14" spans="1:7" ht="28.5" customHeight="1">
      <c r="A14" s="20">
        <v>11</v>
      </c>
      <c r="B14" s="21" t="s">
        <v>42</v>
      </c>
      <c r="C14" s="21">
        <v>5</v>
      </c>
      <c r="D14" s="21" t="s">
        <v>43</v>
      </c>
      <c r="E14" s="22">
        <v>375</v>
      </c>
      <c r="F14" s="20" t="s">
        <v>44</v>
      </c>
      <c r="G14" s="22">
        <v>375</v>
      </c>
    </row>
    <row r="15" spans="1:7" ht="28.5" customHeight="1">
      <c r="A15" s="20">
        <v>12</v>
      </c>
      <c r="B15" s="21" t="s">
        <v>45</v>
      </c>
      <c r="C15" s="21">
        <v>1</v>
      </c>
      <c r="D15" s="21" t="s">
        <v>25</v>
      </c>
      <c r="E15" s="22">
        <v>154</v>
      </c>
      <c r="F15" s="20" t="s">
        <v>26</v>
      </c>
      <c r="G15" s="22">
        <v>308</v>
      </c>
    </row>
    <row r="16" spans="1:7" ht="28.5" customHeight="1">
      <c r="A16" s="20">
        <v>13</v>
      </c>
      <c r="B16" s="21" t="s">
        <v>46</v>
      </c>
      <c r="C16" s="21">
        <v>2</v>
      </c>
      <c r="D16" s="21" t="s">
        <v>33</v>
      </c>
      <c r="E16" s="22">
        <v>6600</v>
      </c>
      <c r="F16" s="20" t="s">
        <v>47</v>
      </c>
      <c r="G16" s="22">
        <v>13200</v>
      </c>
    </row>
    <row r="17" spans="1:7" ht="28.5" customHeight="1">
      <c r="A17" s="20">
        <v>14</v>
      </c>
      <c r="B17" s="21" t="s">
        <v>48</v>
      </c>
      <c r="C17" s="21">
        <v>500</v>
      </c>
      <c r="D17" s="21" t="s">
        <v>33</v>
      </c>
      <c r="E17" s="22">
        <v>563</v>
      </c>
      <c r="F17" s="20" t="s">
        <v>30</v>
      </c>
      <c r="G17" s="22">
        <v>563</v>
      </c>
    </row>
    <row r="18" spans="1:7" ht="28.5" customHeight="1">
      <c r="A18" s="20">
        <v>15</v>
      </c>
      <c r="B18" s="21" t="s">
        <v>49</v>
      </c>
      <c r="C18" s="21">
        <v>1.5</v>
      </c>
      <c r="D18" s="21" t="s">
        <v>28</v>
      </c>
      <c r="E18" s="22">
        <v>91</v>
      </c>
      <c r="F18" s="20" t="s">
        <v>40</v>
      </c>
      <c r="G18" s="22">
        <v>1092</v>
      </c>
    </row>
    <row r="19" spans="1:7" ht="28.5" customHeight="1">
      <c r="A19" s="20">
        <v>16</v>
      </c>
      <c r="B19" s="21" t="s">
        <v>50</v>
      </c>
      <c r="C19" s="21">
        <v>500</v>
      </c>
      <c r="D19" s="21" t="s">
        <v>33</v>
      </c>
      <c r="E19" s="22">
        <v>224</v>
      </c>
      <c r="F19" s="20" t="s">
        <v>30</v>
      </c>
      <c r="G19" s="22">
        <v>224</v>
      </c>
    </row>
    <row r="20" spans="1:7" ht="28.5" customHeight="1">
      <c r="A20" s="20">
        <v>17</v>
      </c>
      <c r="B20" s="21" t="s">
        <v>51</v>
      </c>
      <c r="C20" s="21">
        <v>50</v>
      </c>
      <c r="D20" s="21" t="s">
        <v>33</v>
      </c>
      <c r="E20" s="22">
        <v>2078</v>
      </c>
      <c r="F20" s="20" t="s">
        <v>52</v>
      </c>
      <c r="G20" s="22">
        <v>10390</v>
      </c>
    </row>
    <row r="21" spans="1:7" ht="28.5" customHeight="1">
      <c r="A21" s="20">
        <v>18</v>
      </c>
      <c r="B21" s="21" t="s">
        <v>53</v>
      </c>
      <c r="C21" s="21">
        <v>500</v>
      </c>
      <c r="D21" s="21" t="s">
        <v>33</v>
      </c>
      <c r="E21" s="22">
        <v>190</v>
      </c>
      <c r="F21" s="20" t="s">
        <v>30</v>
      </c>
      <c r="G21" s="22">
        <v>190</v>
      </c>
    </row>
    <row r="22" spans="1:7" ht="28.5" customHeight="1">
      <c r="A22" s="20">
        <v>19</v>
      </c>
      <c r="B22" s="21" t="s">
        <v>54</v>
      </c>
      <c r="C22" s="21">
        <v>500</v>
      </c>
      <c r="D22" s="21" t="s">
        <v>33</v>
      </c>
      <c r="E22" s="22">
        <v>138</v>
      </c>
      <c r="F22" s="20" t="s">
        <v>55</v>
      </c>
      <c r="G22" s="22">
        <v>138</v>
      </c>
    </row>
    <row r="23" spans="1:7" ht="28.5" customHeight="1">
      <c r="A23" s="20">
        <v>20</v>
      </c>
      <c r="B23" s="21" t="s">
        <v>56</v>
      </c>
      <c r="C23" s="21">
        <v>500</v>
      </c>
      <c r="D23" s="21" t="s">
        <v>34</v>
      </c>
      <c r="E23" s="22">
        <v>2892</v>
      </c>
      <c r="F23" s="20" t="s">
        <v>57</v>
      </c>
      <c r="G23" s="22">
        <v>2892</v>
      </c>
    </row>
    <row r="24" spans="1:7" ht="28.5" customHeight="1">
      <c r="A24" s="20">
        <v>21</v>
      </c>
      <c r="B24" s="21" t="s">
        <v>58</v>
      </c>
      <c r="C24" s="21">
        <v>500</v>
      </c>
      <c r="D24" s="21" t="s">
        <v>34</v>
      </c>
      <c r="E24" s="22">
        <v>2892</v>
      </c>
      <c r="F24" s="20" t="s">
        <v>26</v>
      </c>
      <c r="G24" s="22">
        <v>2892</v>
      </c>
    </row>
    <row r="25" spans="1:7" ht="28.5" customHeight="1">
      <c r="A25" s="20">
        <v>22</v>
      </c>
      <c r="B25" s="21" t="s">
        <v>59</v>
      </c>
      <c r="C25" s="21">
        <v>500</v>
      </c>
      <c r="D25" s="21" t="s">
        <v>34</v>
      </c>
      <c r="E25" s="22">
        <v>2892</v>
      </c>
      <c r="F25" s="20" t="s">
        <v>26</v>
      </c>
      <c r="G25" s="22">
        <v>2892</v>
      </c>
    </row>
    <row r="26" spans="1:7" ht="28.5" customHeight="1">
      <c r="A26" s="20">
        <v>23</v>
      </c>
      <c r="B26" s="21" t="s">
        <v>124</v>
      </c>
      <c r="C26" s="21">
        <v>250</v>
      </c>
      <c r="D26" s="21" t="s">
        <v>90</v>
      </c>
      <c r="E26" s="22">
        <v>12200</v>
      </c>
      <c r="F26" s="20" t="s">
        <v>125</v>
      </c>
      <c r="G26" s="22">
        <v>12200</v>
      </c>
    </row>
    <row r="27" spans="1:7" ht="28.5" customHeight="1">
      <c r="A27" s="20">
        <v>24</v>
      </c>
      <c r="B27" s="21" t="s">
        <v>126</v>
      </c>
      <c r="C27" s="21">
        <v>250</v>
      </c>
      <c r="D27" s="21" t="s">
        <v>90</v>
      </c>
      <c r="E27" s="22">
        <v>8940</v>
      </c>
      <c r="F27" s="20" t="s">
        <v>125</v>
      </c>
      <c r="G27" s="22">
        <v>8940</v>
      </c>
    </row>
    <row r="28" spans="1:7" ht="28.5" customHeight="1">
      <c r="A28" s="20">
        <v>25</v>
      </c>
      <c r="B28" s="21" t="s">
        <v>92</v>
      </c>
      <c r="C28" s="21">
        <v>100</v>
      </c>
      <c r="D28" s="21" t="s">
        <v>90</v>
      </c>
      <c r="E28" s="22">
        <v>10699</v>
      </c>
      <c r="F28" s="20" t="s">
        <v>127</v>
      </c>
      <c r="G28" s="22">
        <v>10699</v>
      </c>
    </row>
    <row r="29" spans="1:7" ht="28.5" customHeight="1">
      <c r="A29" s="20">
        <v>26</v>
      </c>
      <c r="B29" s="21" t="s">
        <v>93</v>
      </c>
      <c r="C29" s="21">
        <v>100</v>
      </c>
      <c r="D29" s="21" t="s">
        <v>90</v>
      </c>
      <c r="E29" s="22">
        <v>12224</v>
      </c>
      <c r="F29" s="20" t="s">
        <v>127</v>
      </c>
      <c r="G29" s="22">
        <v>12224</v>
      </c>
    </row>
    <row r="30" spans="1:7" ht="28.5" customHeight="1">
      <c r="A30" s="20"/>
      <c r="C30" s="21"/>
      <c r="D30" s="21"/>
      <c r="E30" s="22"/>
      <c r="F30" s="38" t="s">
        <v>9</v>
      </c>
      <c r="G30" s="39">
        <v>88879</v>
      </c>
    </row>
    <row r="31" spans="1:7" ht="28.5" customHeight="1">
      <c r="A31" s="20"/>
      <c r="B31" s="24" t="s">
        <v>123</v>
      </c>
      <c r="C31" s="21"/>
      <c r="D31" s="21"/>
      <c r="E31" s="22"/>
      <c r="F31" s="20"/>
      <c r="G31" s="22"/>
    </row>
    <row r="32" spans="1:7" ht="28.5" customHeight="1">
      <c r="A32" s="20">
        <v>27</v>
      </c>
      <c r="B32" s="21" t="s">
        <v>128</v>
      </c>
      <c r="C32" s="21">
        <v>16</v>
      </c>
      <c r="D32" s="21" t="s">
        <v>138</v>
      </c>
      <c r="E32" s="22">
        <v>2748</v>
      </c>
      <c r="F32" s="20" t="s">
        <v>30</v>
      </c>
      <c r="G32" s="22">
        <v>87936</v>
      </c>
    </row>
    <row r="33" spans="1:7" ht="28.5" customHeight="1">
      <c r="A33" s="20">
        <v>28</v>
      </c>
      <c r="B33" s="21" t="s">
        <v>129</v>
      </c>
      <c r="C33" s="21">
        <v>500</v>
      </c>
      <c r="D33" s="21" t="s">
        <v>33</v>
      </c>
      <c r="E33" s="22">
        <v>2592</v>
      </c>
      <c r="F33" s="20" t="s">
        <v>30</v>
      </c>
      <c r="G33" s="22">
        <v>2592</v>
      </c>
    </row>
    <row r="34" spans="1:7" ht="28.5" customHeight="1">
      <c r="A34" s="20"/>
      <c r="B34" s="24"/>
      <c r="C34" s="21"/>
      <c r="D34" s="21"/>
      <c r="E34" s="22"/>
      <c r="F34" s="20"/>
      <c r="G34" s="22"/>
    </row>
    <row r="35" spans="1:7" ht="15">
      <c r="A35" s="21" t="s">
        <v>10</v>
      </c>
      <c r="B35" s="21"/>
      <c r="C35" s="21"/>
      <c r="D35" s="21"/>
      <c r="E35" s="21"/>
      <c r="F35" s="23" t="s">
        <v>9</v>
      </c>
      <c r="G35" s="39">
        <v>90528</v>
      </c>
    </row>
    <row r="36" spans="1:7" ht="15">
      <c r="A36" s="21"/>
      <c r="B36" s="21"/>
      <c r="C36" s="21"/>
      <c r="D36" s="21"/>
      <c r="E36" s="21"/>
      <c r="F36" s="37" t="s">
        <v>23</v>
      </c>
      <c r="G36" s="39">
        <v>179407</v>
      </c>
    </row>
    <row r="37" spans="1:7">
      <c r="A37" s="21"/>
      <c r="B37" s="21" t="s">
        <v>130</v>
      </c>
      <c r="C37" s="21">
        <v>121819</v>
      </c>
      <c r="D37" s="21"/>
      <c r="E37" s="21"/>
      <c r="F37" s="21"/>
      <c r="G37" s="21"/>
    </row>
    <row r="38" spans="1:7">
      <c r="B38" s="21" t="s">
        <v>131</v>
      </c>
      <c r="C38" s="18">
        <v>90528</v>
      </c>
      <c r="G38" s="21"/>
    </row>
    <row r="39" spans="1:7">
      <c r="B39" s="82"/>
      <c r="C39" s="82"/>
      <c r="D39" s="82"/>
      <c r="E39" s="82"/>
    </row>
    <row r="40" spans="1:7" ht="15">
      <c r="B40" s="25" t="s">
        <v>132</v>
      </c>
      <c r="C40" s="25">
        <v>179407</v>
      </c>
    </row>
    <row r="43" spans="1:7">
      <c r="B43" s="18" t="s">
        <v>61</v>
      </c>
      <c r="F43" s="18" t="s">
        <v>17</v>
      </c>
    </row>
    <row r="44" spans="1:7">
      <c r="B44" s="18" t="s">
        <v>62</v>
      </c>
      <c r="F44" s="18" t="s">
        <v>18</v>
      </c>
    </row>
    <row r="45" spans="1:7">
      <c r="B45" s="18" t="s">
        <v>63</v>
      </c>
      <c r="F45" s="18" t="s">
        <v>19</v>
      </c>
    </row>
  </sheetData>
  <mergeCells count="3">
    <mergeCell ref="B1:D1"/>
    <mergeCell ref="A2:G2"/>
    <mergeCell ref="B39:E39"/>
  </mergeCells>
  <pageMargins left="1" right="0.44" top="0.49" bottom="0.42" header="0.3" footer="0.3"/>
  <pageSetup orientation="landscape" r:id="rId1"/>
</worksheet>
</file>

<file path=xl/worksheets/sheet6.xml><?xml version="1.0" encoding="utf-8"?>
<worksheet xmlns="http://schemas.openxmlformats.org/spreadsheetml/2006/main" xmlns:r="http://schemas.openxmlformats.org/officeDocument/2006/relationships">
  <dimension ref="A1:E10"/>
  <sheetViews>
    <sheetView topLeftCell="A5" workbookViewId="0">
      <selection activeCell="A8" sqref="A8:C8"/>
    </sheetView>
  </sheetViews>
  <sheetFormatPr defaultRowHeight="15"/>
  <cols>
    <col min="3" max="3" width="63.28515625" customWidth="1"/>
  </cols>
  <sheetData>
    <row r="1" spans="1:5" ht="15.75">
      <c r="D1" s="1"/>
      <c r="E1" s="1"/>
    </row>
    <row r="2" spans="1:5" ht="18.75">
      <c r="C2" s="64" t="s">
        <v>141</v>
      </c>
      <c r="D2" s="1"/>
      <c r="E2" s="1"/>
    </row>
    <row r="3" spans="1:5" ht="15.75">
      <c r="D3" s="1"/>
      <c r="E3" s="1"/>
    </row>
    <row r="4" spans="1:5" ht="15.75">
      <c r="A4" s="62" t="s">
        <v>139</v>
      </c>
      <c r="B4" s="62"/>
      <c r="C4" s="62"/>
      <c r="D4" s="1"/>
      <c r="E4" s="1"/>
    </row>
    <row r="5" spans="1:5" ht="15.75">
      <c r="A5" s="83" t="s">
        <v>152</v>
      </c>
      <c r="B5" s="83"/>
      <c r="C5" s="83"/>
      <c r="D5" s="1"/>
      <c r="E5" s="1"/>
    </row>
    <row r="6" spans="1:5" ht="15.75">
      <c r="A6" s="1" t="s">
        <v>147</v>
      </c>
      <c r="B6" s="1"/>
      <c r="C6" s="1"/>
      <c r="D6" s="1"/>
      <c r="E6" s="1"/>
    </row>
    <row r="7" spans="1:5" ht="18">
      <c r="A7" s="17"/>
      <c r="B7" s="1"/>
      <c r="C7" s="1" t="s">
        <v>148</v>
      </c>
      <c r="D7" s="1"/>
      <c r="E7" s="1"/>
    </row>
    <row r="8" spans="1:5" ht="15.75">
      <c r="A8" s="83" t="s">
        <v>149</v>
      </c>
      <c r="B8" s="83"/>
      <c r="C8" s="83"/>
      <c r="D8" s="1"/>
      <c r="E8" s="1"/>
    </row>
    <row r="9" spans="1:5" ht="15.75">
      <c r="A9" s="1" t="s">
        <v>150</v>
      </c>
      <c r="B9" s="1"/>
      <c r="C9" s="1"/>
      <c r="D9" s="63"/>
      <c r="E9" s="63"/>
    </row>
    <row r="10" spans="1:5" ht="18">
      <c r="A10" s="17"/>
      <c r="B10" s="1"/>
      <c r="C10" s="1" t="s">
        <v>151</v>
      </c>
    </row>
  </sheetData>
  <mergeCells count="2">
    <mergeCell ref="A8:C8"/>
    <mergeCell ref="A5:C5"/>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Comp</vt:lpstr>
      <vt:lpstr>DNIT</vt:lpstr>
      <vt:lpstr>GAB</vt:lpstr>
      <vt:lpstr>Ann.A</vt:lpstr>
      <vt:lpstr>Ann.B</vt:lpstr>
      <vt:lpstr>per test</vt:lpstr>
      <vt:lpstr>Ann.A!Print_Area</vt:lpstr>
      <vt:lpstr>Ann.B!Print_Area</vt:lpstr>
      <vt:lpstr>Comp!Print_Area</vt:lpstr>
      <vt:lpstr>DNIT!Print_Area</vt:lpstr>
      <vt:lpstr>GAB!Print_Area</vt:lpstr>
      <vt:lpstr>Comp!Print_Titles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2018-05-11T10:38:35Z</dcterms:modified>
</cp:coreProperties>
</file>